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J:\State Cost Share\SCS Current Documents\2025\Final Draft for Website\"/>
    </mc:Choice>
  </mc:AlternateContent>
  <xr:revisionPtr revIDLastSave="0" documentId="13_ncr:1_{CCB12C79-073C-434C-8774-89B68020C8EA}" xr6:coauthVersionLast="47" xr6:coauthVersionMax="47" xr10:uidLastSave="{00000000-0000-0000-0000-000000000000}"/>
  <bookViews>
    <workbookView xWindow="-120" yWindow="-120" windowWidth="29040" windowHeight="15840" tabRatio="785" xr2:uid="{00000000-000D-0000-FFFF-FFFF00000000}"/>
  </bookViews>
  <sheets>
    <sheet name="Livestock- AFO BMP's" sheetId="5" r:id="rId1"/>
    <sheet name="Livestock- Pastureland" sheetId="6" r:id="rId2"/>
    <sheet name="Cropland BMP's" sheetId="2" r:id="rId3"/>
    <sheet name="Forestland BMP's" sheetId="4" r:id="rId4"/>
    <sheet name="Summary Page - Optional" sheetId="7" r:id="rId5"/>
  </sheets>
  <definedNames>
    <definedName name="CroplandBMP">'Cropland BMP''s'!#REF!</definedName>
    <definedName name="Croplandcostsharerequested">'Cropland BMP''s'!$H$53</definedName>
    <definedName name="ForestlandBMP">'Forestland BMP''s'!$H$41</definedName>
    <definedName name="ForestlandScore">'Forestland BMP''s'!#REF!</definedName>
    <definedName name="LivestockAFO">'Livestock- AFO BMP''s'!$H$109</definedName>
    <definedName name="LivestockAFOScore">'Livestock- AFO BMP''s'!#REF!</definedName>
    <definedName name="LivestockPastureBMP">'Livestock- Pastureland'!#REF!</definedName>
    <definedName name="Practice_Score">#REF!</definedName>
    <definedName name="Stream_BMP_s">#REF!</definedName>
    <definedName name="StreamBMP">#REF!</definedName>
    <definedName name="StreamBMPcs">#REF!</definedName>
    <definedName name="Total_Score">'Livestock- Pastureland'!#REF!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6" l="1"/>
  <c r="H9" i="6"/>
  <c r="H8" i="6"/>
  <c r="H7" i="6"/>
  <c r="H32" i="2"/>
  <c r="H53" i="2"/>
  <c r="H26" i="4"/>
  <c r="H41" i="4"/>
  <c r="H23" i="7"/>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9"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80" i="6"/>
  <c r="G88" i="6"/>
  <c r="G89" i="6"/>
  <c r="G90" i="6"/>
  <c r="G91" i="6"/>
  <c r="G92" i="6"/>
  <c r="G93" i="6"/>
  <c r="G94" i="6"/>
  <c r="G95" i="6"/>
  <c r="G96" i="6"/>
  <c r="G98" i="6"/>
  <c r="H7" i="2"/>
  <c r="H8" i="2"/>
  <c r="H9" i="2"/>
  <c r="H10" i="2"/>
  <c r="H11" i="2"/>
  <c r="H12" i="2"/>
  <c r="H13" i="2"/>
  <c r="H14" i="2"/>
  <c r="H15" i="2"/>
  <c r="H16" i="2"/>
  <c r="H17" i="2"/>
  <c r="H18" i="2"/>
  <c r="H19" i="2"/>
  <c r="H20" i="2"/>
  <c r="H21" i="2"/>
  <c r="H22" i="2"/>
  <c r="H23" i="2"/>
  <c r="H24" i="2"/>
  <c r="H25" i="2"/>
  <c r="H26" i="2"/>
  <c r="H27" i="2"/>
  <c r="H28" i="2"/>
  <c r="H29" i="2"/>
  <c r="H33" i="2"/>
  <c r="H30" i="2"/>
  <c r="H31" i="2"/>
  <c r="H34" i="2"/>
  <c r="H35" i="2"/>
  <c r="H36" i="2"/>
  <c r="H37" i="2"/>
  <c r="H38" i="2"/>
  <c r="H39" i="2"/>
  <c r="H40" i="2"/>
  <c r="H41" i="2"/>
  <c r="H42" i="2"/>
  <c r="H43" i="2"/>
  <c r="H44" i="2"/>
  <c r="H45" i="2"/>
  <c r="H46" i="2"/>
  <c r="H47" i="2"/>
  <c r="H48" i="2"/>
  <c r="H49" i="2"/>
  <c r="H50" i="2"/>
  <c r="H51" i="2"/>
  <c r="H7" i="4"/>
  <c r="H8" i="4"/>
  <c r="H9" i="4"/>
  <c r="H10" i="4"/>
  <c r="H11" i="4"/>
  <c r="H12" i="4"/>
  <c r="H13" i="4"/>
  <c r="H14" i="4"/>
  <c r="H15" i="4"/>
  <c r="H16" i="4"/>
  <c r="H17" i="4"/>
  <c r="H18" i="4"/>
  <c r="H19" i="4"/>
  <c r="H20" i="4"/>
  <c r="H21" i="4"/>
  <c r="H22" i="4"/>
  <c r="H23" i="4"/>
  <c r="H24" i="4"/>
  <c r="H25" i="4"/>
  <c r="H27" i="4"/>
  <c r="H28" i="4"/>
  <c r="H29" i="4"/>
  <c r="H30" i="4"/>
  <c r="H31" i="4"/>
  <c r="H32" i="4"/>
  <c r="H33" i="4"/>
  <c r="H34" i="4"/>
  <c r="H35" i="4"/>
  <c r="H36" i="4"/>
  <c r="H37" i="4"/>
  <c r="H38" i="4"/>
  <c r="H39" i="4"/>
  <c r="G97" i="6"/>
</calcChain>
</file>

<file path=xl/sharedStrings.xml><?xml version="1.0" encoding="utf-8"?>
<sst xmlns="http://schemas.openxmlformats.org/spreadsheetml/2006/main" count="1128" uniqueCount="290">
  <si>
    <t>Practice Name</t>
  </si>
  <si>
    <t>NRCS Practice Code</t>
  </si>
  <si>
    <t>Unit of Measure</t>
  </si>
  <si>
    <t>Units Requested</t>
  </si>
  <si>
    <t>Feet</t>
  </si>
  <si>
    <t>Cover Crop</t>
  </si>
  <si>
    <t>Acres</t>
  </si>
  <si>
    <t>Diversion</t>
  </si>
  <si>
    <t>Field Border</t>
  </si>
  <si>
    <t>Filter Strip</t>
  </si>
  <si>
    <t>Grade Stabilization Structure</t>
  </si>
  <si>
    <t>Rock Chute</t>
  </si>
  <si>
    <t>Tons</t>
  </si>
  <si>
    <t>Cattle Panel Drop Structure</t>
  </si>
  <si>
    <t>Grassed Waterway</t>
  </si>
  <si>
    <t>Lined Waterway or Outlet</t>
  </si>
  <si>
    <t xml:space="preserve">Nutrient Management* </t>
  </si>
  <si>
    <t>Residue and Tillage</t>
  </si>
  <si>
    <t>Riparian Forest Buffer</t>
  </si>
  <si>
    <t>Specific Practice Description</t>
  </si>
  <si>
    <t>Sub-Practice Code</t>
  </si>
  <si>
    <t>A</t>
  </si>
  <si>
    <t>B</t>
  </si>
  <si>
    <t>Estimated Cost Share Requested</t>
  </si>
  <si>
    <t>Riparian Herbaceous Cover</t>
  </si>
  <si>
    <t>Stream Crossing</t>
  </si>
  <si>
    <t>Subsurface Drain</t>
  </si>
  <si>
    <t>Terrace</t>
  </si>
  <si>
    <t>Tree and Shrub Establishment</t>
  </si>
  <si>
    <t>Underground Outlet</t>
  </si>
  <si>
    <t>Water and Sediment Control Basin</t>
  </si>
  <si>
    <t>Square Ft.</t>
  </si>
  <si>
    <t>Cubic Yds.</t>
  </si>
  <si>
    <t>Multiple Species Cover Crop</t>
  </si>
  <si>
    <t>Basic Cover Crop (1-2 Species)</t>
  </si>
  <si>
    <t>Mulching</t>
  </si>
  <si>
    <t>Introduced Species</t>
  </si>
  <si>
    <t>Native Species</t>
  </si>
  <si>
    <t>C</t>
  </si>
  <si>
    <t>Total Cost Share Requested</t>
  </si>
  <si>
    <t>Embankment With Pipe</t>
  </si>
  <si>
    <t>Grassed Waterway &lt; 1000 ft. long</t>
  </si>
  <si>
    <t>Grassed Waterway &gt; 1000 ft. long</t>
  </si>
  <si>
    <t>Rock Lined - 18 inches</t>
  </si>
  <si>
    <t>Natural Material- Full Coverage</t>
  </si>
  <si>
    <t>Cost Share Estimate/Unit</t>
  </si>
  <si>
    <t>Erosion Control Blanket</t>
  </si>
  <si>
    <t>NM grid/zone soil sampling, variable rate, soil nitrate/tissue test</t>
  </si>
  <si>
    <t>Conversion to No-Till in Grain Crops (Payment/Crop)</t>
  </si>
  <si>
    <t>Critical Area Planting</t>
  </si>
  <si>
    <t>Bare-root, hand planted or machine planted, conifers, hrdwds, shrubs</t>
  </si>
  <si>
    <t>Warm Season Grass with Forbs</t>
  </si>
  <si>
    <t>Cool Season Grass with Forbs</t>
  </si>
  <si>
    <t>Hard armored low water crossing</t>
  </si>
  <si>
    <t>Corrugated Plastic Pipe (CPP), Single-Wall, &lt;= 6 inches</t>
  </si>
  <si>
    <t>Enveloped Corrugated Plastic Pipe (CPP), Single-Wall, &lt;= 6 inches</t>
  </si>
  <si>
    <t>Corrugated Plastic Pipe (CPP), Single-Wall, &gt; 6 inches</t>
  </si>
  <si>
    <t>D</t>
  </si>
  <si>
    <t>Corrugated Plastic Pipe (CPP), Twin-Wall, &gt; 6 inches</t>
  </si>
  <si>
    <t>Broadbased</t>
  </si>
  <si>
    <t xml:space="preserve">Grassed Backed </t>
  </si>
  <si>
    <t>Hand planted or machine planted bare root hardwoods, no tubes</t>
  </si>
  <si>
    <t>Tree and Shrub Site Preparation</t>
  </si>
  <si>
    <t>Mow and Spray, NonForest</t>
  </si>
  <si>
    <t>Pipe, riser, 6 inches or less</t>
  </si>
  <si>
    <t>Pipe, riser, &gt;6 inches and &lt;= 12 inches</t>
  </si>
  <si>
    <t>Pipe, riser, &gt; 12 inches</t>
  </si>
  <si>
    <t>WASCOB topsoil and berm construction</t>
  </si>
  <si>
    <t>Conversion to No-till or Strip-Till in Tobacco or Vegetable Crops</t>
  </si>
  <si>
    <t>Vegetation- normal tillage to establish practice vegetation</t>
  </si>
  <si>
    <t>Beef or Dairy Calf</t>
  </si>
  <si>
    <t>Types of Animals</t>
  </si>
  <si>
    <t>Number Served</t>
  </si>
  <si>
    <t>Animal Units</t>
  </si>
  <si>
    <t>Average Weight (lbs)</t>
  </si>
  <si>
    <t>Beef or Dairy Weaned Calf</t>
  </si>
  <si>
    <t>Beef Feeder</t>
  </si>
  <si>
    <t>Beef Cow/Calf Pairs</t>
  </si>
  <si>
    <t>Beef Cow</t>
  </si>
  <si>
    <t>Dairy Replacement Heifer</t>
  </si>
  <si>
    <t>Dairy Cow</t>
  </si>
  <si>
    <t>Bison</t>
  </si>
  <si>
    <t>Horse</t>
  </si>
  <si>
    <t>Column1</t>
  </si>
  <si>
    <t>Column2</t>
  </si>
  <si>
    <t>Column3</t>
  </si>
  <si>
    <t>Column4</t>
  </si>
  <si>
    <t>Total AU's</t>
  </si>
  <si>
    <t>Native and Introduced Vegetation - Moderate Grading</t>
  </si>
  <si>
    <t>Native and Introduced Vegetation - Heavy Grading</t>
  </si>
  <si>
    <t>Fence</t>
  </si>
  <si>
    <t>Permanent Fence to remove livestock from stream (blue line) or sinkhole</t>
  </si>
  <si>
    <t>Permanent Fence to remove livestock from pond or water body</t>
  </si>
  <si>
    <t>Permanent Fence to protect conservation practice (i.e. grassed waterway)</t>
  </si>
  <si>
    <t>Permanent Fence to divide existing pastures for rotational grazing</t>
  </si>
  <si>
    <t>E</t>
  </si>
  <si>
    <t>F</t>
  </si>
  <si>
    <t>Permanent Fence to protect forestland from livestock access</t>
  </si>
  <si>
    <t>Heavy Use Area</t>
  </si>
  <si>
    <t>Rock/Gravel on Geotextile winter feeding pad</t>
  </si>
  <si>
    <t>Rock/Gravel on Geotextile for grassed waterway crossing</t>
  </si>
  <si>
    <t>Livestock Pipeline</t>
  </si>
  <si>
    <t>Buried Pipeline, all diameters</t>
  </si>
  <si>
    <t>Buried Pipeline in Rocky Terrain</t>
  </si>
  <si>
    <t>Pond</t>
  </si>
  <si>
    <t>Embankment Pond with Hooded Inlet Pipe</t>
  </si>
  <si>
    <t>Spring Development</t>
  </si>
  <si>
    <t>Each</t>
  </si>
  <si>
    <t>Large spring with Concrete Cutoff Wall</t>
  </si>
  <si>
    <t>Small spring with Compacted Clay Cutoff Wall</t>
  </si>
  <si>
    <t>Small spring with Compacted Clay Cutoff Wall and Storage Tank</t>
  </si>
  <si>
    <t>Trails and Walkways</t>
  </si>
  <si>
    <t>Rock/Gravel on Geotextile, Walkway</t>
  </si>
  <si>
    <t>Water Facility</t>
  </si>
  <si>
    <t>Watering trough installed to removed livestock access from stream (blue line) or perrenial spring</t>
  </si>
  <si>
    <t>Watering trough installed to removed livestock access from pond or lake</t>
  </si>
  <si>
    <t>Watering trough installed to better distrubute grazing (&gt; 1000 ft to water in pasture)</t>
  </si>
  <si>
    <t>Watering trough installed to divide larger pastures into smaller pastures for rotational grazing</t>
  </si>
  <si>
    <t>Watering trough installed to allow for winter feeding areas to be rotated to different pastures</t>
  </si>
  <si>
    <t>G</t>
  </si>
  <si>
    <t>Water Ramp, Rock Riprap and gravel on Geotextile to limit livestock access to stream or pond</t>
  </si>
  <si>
    <t>Cool Season Grass and Legume Mix (killing existing vegetation + fertilize according to soil test)</t>
  </si>
  <si>
    <t>Native Warm Season Grass (killing existing vegetation + fertilize according to soil test)</t>
  </si>
  <si>
    <t>Warm Season Introduced (killing existing vegetation + fertilize according to soil test)</t>
  </si>
  <si>
    <t>Interseeding Cool Season Grasses and Legumes into existing pasture (fertilize according to soil test)</t>
  </si>
  <si>
    <t>Interseeding Legumes into existing pasture (fertilize according to soil test)</t>
  </si>
  <si>
    <t>WASCOB topsoil removal and berm construction</t>
  </si>
  <si>
    <t>Turkey Hen</t>
  </si>
  <si>
    <t>Turkey on Feed</t>
  </si>
  <si>
    <t>Poultry: Layer</t>
  </si>
  <si>
    <t>Poultry: Pullet (&lt;3 months old)</t>
  </si>
  <si>
    <t>Poultry: Pullet (&gt;3 months old)</t>
  </si>
  <si>
    <t>Poultry: Broiler</t>
  </si>
  <si>
    <t>Swine: Wean-Feeder</t>
  </si>
  <si>
    <t>Swine: Farrow-Wean</t>
  </si>
  <si>
    <t>Swine: Farrow-Feeder</t>
  </si>
  <si>
    <t>Swine: Farrow-Finish</t>
  </si>
  <si>
    <t>Swine: Feeder-Finish</t>
  </si>
  <si>
    <t>Swine: Boar/Stud</t>
  </si>
  <si>
    <t>Swine: Gilt Development</t>
  </si>
  <si>
    <t>Goat</t>
  </si>
  <si>
    <t>Sheep</t>
  </si>
  <si>
    <t>Reinforced Concrete, no curb winter feeding pad</t>
  </si>
  <si>
    <t>Grassed Waterway &lt; 1000 ft. long (fencing is required)</t>
  </si>
  <si>
    <t>Grassed Waterway &gt; 1000 ft. long (fencing is required)</t>
  </si>
  <si>
    <t>Nutrient Management</t>
  </si>
  <si>
    <t>Comprehensive Nutrient Management Plan- Written</t>
  </si>
  <si>
    <t>Non-Dairy Operation Less Than 300 AU with Land Application</t>
  </si>
  <si>
    <t>Dairy Operation Less Than 300 AU with Land Application</t>
  </si>
  <si>
    <t>Non-Dairy Operation Greater Than or Equal to 300 AU and Less Than 700 AU with Land Application</t>
  </si>
  <si>
    <t>Dairy Operation Greater Than or Equal to 300 AU and Less Than 700 AU with Land Application</t>
  </si>
  <si>
    <t>Non-Dairy Operation Greater Than or Equal to 700 AU with Land Application</t>
  </si>
  <si>
    <t>Dairy Operation Greater Than or Equal to 700 AU with Land Application</t>
  </si>
  <si>
    <t>Livestock Operation Less Than 300 AU without Land Application</t>
  </si>
  <si>
    <t>Livestock Operation Greater Than 300 AU without Land Application</t>
  </si>
  <si>
    <t>Number</t>
  </si>
  <si>
    <t>Animal Mortality Facility</t>
  </si>
  <si>
    <t>Static Pile, Concrete Pad</t>
  </si>
  <si>
    <t>Small Rotary Drum 270 lbs. to 523 lbs. of Daily Mortality</t>
  </si>
  <si>
    <t>Composter with Storage, Nursery</t>
  </si>
  <si>
    <t>Lb/Day</t>
  </si>
  <si>
    <t>Composter with Storage, Finisher</t>
  </si>
  <si>
    <t>Composter with Storage, Sow</t>
  </si>
  <si>
    <t>Composter with Storage, Poultry</t>
  </si>
  <si>
    <t>Composter with Storage, Turkey</t>
  </si>
  <si>
    <t>Composting Facility</t>
  </si>
  <si>
    <t>Less than 500 SF Concrete floor with Wood or Concrete walls</t>
  </si>
  <si>
    <t>Greater Than or Equal to 500 Square Feet Concrete Floor and Wood Bin Walls</t>
  </si>
  <si>
    <t>500 Square Feet or Greater, Concrete floor with Concrete Bin Wall</t>
  </si>
  <si>
    <t>Windrow, compacted earth floor</t>
  </si>
  <si>
    <t>Windrow, gravel floor</t>
  </si>
  <si>
    <t>Windrow, concrete floor</t>
  </si>
  <si>
    <t>Natural Material- Full Coverage (to help in the establishment of  conservation practice seedings)</t>
  </si>
  <si>
    <t>Erosion Control Blanket (to help in the establishment of concentrated water flow area seedings)</t>
  </si>
  <si>
    <t>Basic NM with Manure and/or Compost (Non-Organic/Organic)</t>
  </si>
  <si>
    <t xml:space="preserve">Basic NM with Manure Injection or Incorporation </t>
  </si>
  <si>
    <t xml:space="preserve">Roof Runoff Structure </t>
  </si>
  <si>
    <t>Roofs and Covers</t>
  </si>
  <si>
    <t>Gutters and downspouts</t>
  </si>
  <si>
    <t>Gutters, downspouts and fascia boards</t>
  </si>
  <si>
    <t>Gutters, downspouts and storage tank</t>
  </si>
  <si>
    <t>Concrete Curb</t>
  </si>
  <si>
    <t>Trench Drain</t>
  </si>
  <si>
    <t>Drip Pad</t>
  </si>
  <si>
    <t>Roof runoff storage tank</t>
  </si>
  <si>
    <t>Gallons</t>
  </si>
  <si>
    <t>Post Frame Roof, less than 30 feet wide</t>
  </si>
  <si>
    <t>Post Frame Roof, 30-60 feet wide</t>
  </si>
  <si>
    <t>Post Frame Roof, Bedrock Foundation</t>
  </si>
  <si>
    <t>Steel Frame and Roof</t>
  </si>
  <si>
    <t>Flexible Roof</t>
  </si>
  <si>
    <t>Vegetative Treatment Area</t>
  </si>
  <si>
    <t>Graded Area, Gravity Flow Surface Application</t>
  </si>
  <si>
    <t>Graded Area, Pumped Into a Basin, Gravity Flow Surface Applicaton</t>
  </si>
  <si>
    <t>Graded Area, Mechanical Distribution</t>
  </si>
  <si>
    <t>Existing Vegetation Area, Gravity Flow Surface Application</t>
  </si>
  <si>
    <t>Existing Area, Pod Sprinkler System Distribution</t>
  </si>
  <si>
    <t>Waste Facility Closure</t>
  </si>
  <si>
    <t>Berm removal and spreading and reshaping land area</t>
  </si>
  <si>
    <t>Waste Storage Facility</t>
  </si>
  <si>
    <t>Earthen Storage Facility less than 50,000 cubic feet Storage</t>
  </si>
  <si>
    <t>Cubic Feet</t>
  </si>
  <si>
    <t>Earthen Storage Facility greater than 50,000 cubic feet Storage</t>
  </si>
  <si>
    <t>Tank, less than 5,000 cubic feet (37,500 gallons) of waste stored</t>
  </si>
  <si>
    <t>Tank, 5,000 to 15,000 cubic feet (37,500 to 112,500 gallons) of waste stored</t>
  </si>
  <si>
    <t>Tank, 15,000 to 25,000 cubic feet (112,500 to 187,500 gallons) of waste stored</t>
  </si>
  <si>
    <t>H</t>
  </si>
  <si>
    <t>Tank, greater than 25,000 cubic feet (187,500 gallons) of waste stored</t>
  </si>
  <si>
    <t>Waste Transfer</t>
  </si>
  <si>
    <t>Wastewater catch basin, less than or equal to 1000 gallons</t>
  </si>
  <si>
    <t>Wastewater reception pit, 1000 to 5000 gallons</t>
  </si>
  <si>
    <t>Wastewater basin, 5000 gallons and larger</t>
  </si>
  <si>
    <t>Medium sized wastewater reception pit with 6 inch conduit transfer pipe to waste storage pond</t>
  </si>
  <si>
    <t>Large reception pit, 8 inch pipe to treatment, plus 6 inch pipe to storage</t>
  </si>
  <si>
    <t>12 inch diameter, Low pressure flow, PVC conduit</t>
  </si>
  <si>
    <t>Waste Treatment Lagoon</t>
  </si>
  <si>
    <t>L</t>
  </si>
  <si>
    <t>I</t>
  </si>
  <si>
    <t>J</t>
  </si>
  <si>
    <t>K</t>
  </si>
  <si>
    <t>Nutrient Management Plan - Written</t>
  </si>
  <si>
    <t>Road/Trail/Landing Closure and Treatment</t>
  </si>
  <si>
    <t>Road/Trail Abandonment/Rehabilitaion (Light)</t>
  </si>
  <si>
    <t>Water Well</t>
  </si>
  <si>
    <t>Drilled well for unconsolidated geologic sites with unstable rock formations (extensive casing)</t>
  </si>
  <si>
    <t>Drilled well for unconsolidated geologic sites with stable rock formations (limited casing)</t>
  </si>
  <si>
    <t>Cool Season Grass and Legume Mix (killing existing vegetation + fertilize and lime according to soil test)</t>
  </si>
  <si>
    <t>Warm Season Grass Mix (killing existing vegetation + fertilize and lime according to soil test)</t>
  </si>
  <si>
    <t>Permanent Fence to protect newly constructed conservation practice (i.e. grassed waterway)</t>
  </si>
  <si>
    <t>Permanent Fence to remove livestock from existing pond or water body</t>
  </si>
  <si>
    <t>Watering trough installed to allow for better management or collection of animal waste</t>
  </si>
  <si>
    <t>Brush Management</t>
  </si>
  <si>
    <t>Chemical, Individual Plant Treatment (must be recommended in a Forestry Stewardship Plan)</t>
  </si>
  <si>
    <t>Mechanical, Hand Tools (must be recommended in a Forestry Stewardship Plan)</t>
  </si>
  <si>
    <t>Mechanical Chem, Cut Stump (must be recommended in a Forestry Stewardship Plan)</t>
  </si>
  <si>
    <t>Hack and Squirt (must be recommended in a Forestry Stewardship Plan)</t>
  </si>
  <si>
    <t>Forest Stand Improvement</t>
  </si>
  <si>
    <t>Forest Thinning for Wildlife and Health</t>
  </si>
  <si>
    <t>Dry Stack, concrete floor, no walls (Roof and guttering not included)</t>
  </si>
  <si>
    <t>Dry Stack, concrete floor, wood wall, existing columns (Roof and guttering not included)</t>
  </si>
  <si>
    <t>Dry Stack, concrete floor, concrete wall (Roof and guttering not included)</t>
  </si>
  <si>
    <t>Concrete Winter Feeding Area with hay feeding rack (Bo Renfro structure)</t>
  </si>
  <si>
    <t>Fence Line Feeding Area - Cubby design</t>
  </si>
  <si>
    <t>Small spring with concrete Cutoff Wall</t>
  </si>
  <si>
    <t>Grassed Waterway with geotextile or stone checks</t>
  </si>
  <si>
    <t>Weir Sq. Ft.</t>
  </si>
  <si>
    <t>Bare-root, hand planted or machine planted, conifers, hardwoods, shrubs</t>
  </si>
  <si>
    <t>Forest Management Plan- Written</t>
  </si>
  <si>
    <t>FMP Less Than or Equal to 20 acres</t>
  </si>
  <si>
    <t>No.</t>
  </si>
  <si>
    <t>FMP 21 to 100 acres</t>
  </si>
  <si>
    <t>FMP 101 to 250 acres</t>
  </si>
  <si>
    <t>FMP 251 to 500 acres</t>
  </si>
  <si>
    <t>FMP 500 to 1000 acres</t>
  </si>
  <si>
    <t>FMP Greater Than 1000 acres</t>
  </si>
  <si>
    <t xml:space="preserve">No. </t>
  </si>
  <si>
    <t>ELIGIBILITY CRITERIA</t>
  </si>
  <si>
    <t>Nutrient Management CAP Less Than or Equal to 100 Acres (Not part of a CNMP) ( REF. 157)</t>
  </si>
  <si>
    <t>Nutrient Management CAP 101 - 300 Acres (Not part of a CNMP) (REF. 157)</t>
  </si>
  <si>
    <t>Nutrient Management CAP Greater Than 300 Acres (Not part of a CNMP) (REF 157)</t>
  </si>
  <si>
    <t xml:space="preserve">Rock/Gravel on Geotextile for gate openings </t>
  </si>
  <si>
    <t>Rock/Gravel on Geotextile for area around watering facility</t>
  </si>
  <si>
    <t>Nutrient Management CAP Less Than/Equal to 100 Acres (Not part of a CNMP) Waste Facility Closure ( Reference NRCS eFOTG 157)</t>
  </si>
  <si>
    <t>Fence to establish less intensive land use/pasture to accompany 512 A/B</t>
  </si>
  <si>
    <t>Cropland Practice Category</t>
  </si>
  <si>
    <t>Forestland Practice Category</t>
  </si>
  <si>
    <t>Livestock: Pastureland Practice Category</t>
  </si>
  <si>
    <t>Livestock: Animal Feeding Operation (AFO) Practice Category</t>
  </si>
  <si>
    <r>
      <t>Is land in woody vegetation and not accessed by livestock (including newly planted forest areas, natural successional areas, existing forestland, fruit or nut areas, and other sites with trees or shrubs present)?                                                                                                                                                                                           If</t>
    </r>
    <r>
      <rPr>
        <b/>
        <sz val="11"/>
        <color theme="1"/>
        <rFont val="Calibri"/>
        <family val="2"/>
        <scheme val="minor"/>
      </rPr>
      <t xml:space="preserve"> </t>
    </r>
    <r>
      <rPr>
        <b/>
        <i/>
        <sz val="11"/>
        <color theme="1"/>
        <rFont val="Calibri"/>
        <family val="2"/>
        <scheme val="minor"/>
      </rPr>
      <t>YES</t>
    </r>
    <r>
      <rPr>
        <sz val="11"/>
        <color theme="1"/>
        <rFont val="Calibri"/>
        <family val="2"/>
        <scheme val="minor"/>
      </rPr>
      <t xml:space="preserve"> proceed with practice selection.</t>
    </r>
    <r>
      <rPr>
        <b/>
        <sz val="11"/>
        <color theme="1"/>
        <rFont val="Calibri"/>
        <family val="2"/>
        <scheme val="minor"/>
      </rPr>
      <t xml:space="preserve">  </t>
    </r>
    <r>
      <rPr>
        <sz val="11"/>
        <color theme="1"/>
        <rFont val="Calibri"/>
        <family val="2"/>
        <scheme val="minor"/>
      </rPr>
      <t xml:space="preserve">If </t>
    </r>
    <r>
      <rPr>
        <b/>
        <i/>
        <sz val="11"/>
        <color theme="1"/>
        <rFont val="Calibri"/>
        <family val="2"/>
        <scheme val="minor"/>
      </rPr>
      <t>NO</t>
    </r>
    <r>
      <rPr>
        <sz val="11"/>
        <color theme="1"/>
        <rFont val="Calibri"/>
        <family val="2"/>
        <scheme val="minor"/>
      </rPr>
      <t xml:space="preserve"> then another BMP Category will need to be selected. </t>
    </r>
  </si>
  <si>
    <t>Pasture &amp; Hay Planting</t>
  </si>
  <si>
    <t>Rock/Gravel on Geotextile for gate openings</t>
  </si>
  <si>
    <t>Animals Served by Practices Installed</t>
  </si>
  <si>
    <t>Revised October 2024</t>
  </si>
  <si>
    <t>Are livestock stocking rates on affected acres more than one cow/calf pair (or equivalent Animal Unit) per two acres of pastureland, one adult cow per one and a half acres of pastureland,  or less than or equal to 130% pastureland stocking rate as determined by KY Graze Tool?  If YES, proceed with practice selection. If NO then another BMP Category will need to be selected.</t>
  </si>
  <si>
    <t xml:space="preserve">Are livestock stocking rates on affected acres more than one cow/calf pair (or equivalent Animal Unit) per two acres of pastureland, one adult cow per one and a half acres of pastureland,  or less than or equal to 130% pastureland stocking rate as determined by KY Graze Tool?  If YES, proceed with practice selection. If NO then another BMP Category will need to be selected.                                                                                                                               </t>
  </si>
  <si>
    <r>
      <t>Are livestock stocking rates on accessed pastureland acres less than or equal to one cow/calf pair (or equivalent Animal Unit) per two acres of pastureland, one adult cow per one and a half acres of pastureland, or less than or equal to 130% pastureland stocking rate as determined by KY Graze Tool?  If</t>
    </r>
    <r>
      <rPr>
        <i/>
        <sz val="11"/>
        <color theme="1"/>
        <rFont val="Calibri"/>
        <family val="2"/>
        <scheme val="minor"/>
      </rPr>
      <t xml:space="preserve"> </t>
    </r>
    <r>
      <rPr>
        <b/>
        <i/>
        <sz val="11"/>
        <color theme="1"/>
        <rFont val="Calibri"/>
        <family val="2"/>
        <scheme val="minor"/>
      </rPr>
      <t>YES</t>
    </r>
    <r>
      <rPr>
        <sz val="11"/>
        <color theme="1"/>
        <rFont val="Calibri"/>
        <family val="2"/>
        <scheme val="minor"/>
      </rPr>
      <t>, proceed with practice selection.</t>
    </r>
    <r>
      <rPr>
        <b/>
        <sz val="11"/>
        <color theme="1"/>
        <rFont val="Calibri"/>
        <family val="2"/>
        <scheme val="minor"/>
      </rPr>
      <t xml:space="preserve">  </t>
    </r>
    <r>
      <rPr>
        <sz val="11"/>
        <color theme="1"/>
        <rFont val="Calibri"/>
        <family val="2"/>
        <scheme val="minor"/>
      </rPr>
      <t>If</t>
    </r>
    <r>
      <rPr>
        <i/>
        <sz val="11"/>
        <color theme="1"/>
        <rFont val="Calibri"/>
        <family val="2"/>
        <scheme val="minor"/>
      </rPr>
      <t xml:space="preserve"> </t>
    </r>
    <r>
      <rPr>
        <b/>
        <i/>
        <sz val="11"/>
        <color theme="1"/>
        <rFont val="Calibri"/>
        <family val="2"/>
        <scheme val="minor"/>
      </rPr>
      <t>NO</t>
    </r>
    <r>
      <rPr>
        <sz val="11"/>
        <color theme="1"/>
        <rFont val="Calibri"/>
        <family val="2"/>
        <scheme val="minor"/>
      </rPr>
      <t>, stocking rates would need to be reduced prior to applying for this practice, or practices should be requested under the Livestock -  Animal Feeding Operation (AFO) BMP Category.</t>
    </r>
  </si>
  <si>
    <t>Kentucky Soil and Water Cost Share Program Worksheet</t>
  </si>
  <si>
    <t>Applicant Name:</t>
  </si>
  <si>
    <t>Application/Submittal ID:</t>
  </si>
  <si>
    <t>Applicant Phone #:</t>
  </si>
  <si>
    <t>Application Date:</t>
  </si>
  <si>
    <t>County where practice(s) is located:</t>
  </si>
  <si>
    <t>Practice GPS Coordinates:</t>
  </si>
  <si>
    <t>Farm #:</t>
  </si>
  <si>
    <t>Tract #:</t>
  </si>
  <si>
    <t>Practice Category:</t>
  </si>
  <si>
    <t>Total Funds Requested</t>
  </si>
  <si>
    <t>Applicant Signature</t>
  </si>
  <si>
    <t>Date</t>
  </si>
  <si>
    <t>Revised: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</si>
</sst>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4"/>
      <color theme="1"/>
      <name val="Calibri"/>
      <family val="2"/>
      <scheme val="minor"/>
    </font>
    <font>
      <b/>
      <sz val="16"/>
      <color theme="1"/>
      <name val="Calibri"/>
      <family val="2"/>
      <scheme val="minor"/>
    </font>
    <font>
      <sz val="11"/>
      <color rgb="FFFF0000"/>
      <name val="Calibri"/>
      <family val="2"/>
      <scheme val="minor"/>
    </font>
    <font>
      <sz val="12"/>
      <color theme="1"/>
      <name val="Calibri"/>
      <family val="2"/>
      <scheme val="minor"/>
    </font>
    <font>
      <sz val="14"/>
      <color rgb="FFFF0000"/>
      <name val="Calibri"/>
      <family val="2"/>
      <scheme val="minor"/>
    </font>
    <font>
      <sz val="12"/>
      <color rgb="FFFF0000"/>
      <name val="Calibri"/>
      <family val="2"/>
      <scheme val="minor"/>
    </font>
    <font>
      <b/>
      <sz val="36"/>
      <color theme="1"/>
      <name val="Calibri"/>
      <family val="2"/>
      <scheme val="minor"/>
    </font>
    <font>
      <sz val="11"/>
      <name val="Calibri"/>
      <family val="2"/>
      <scheme val="minor"/>
    </font>
    <font>
      <b/>
      <sz val="32"/>
      <color theme="1"/>
      <name val="Calibri"/>
      <family val="2"/>
      <scheme val="minor"/>
    </font>
    <font>
      <b/>
      <sz val="24"/>
      <color theme="1"/>
      <name val="Calibri"/>
      <family val="2"/>
      <scheme val="minor"/>
    </font>
    <font>
      <b/>
      <i/>
      <sz val="11"/>
      <color theme="1"/>
      <name val="Calibri"/>
      <family val="2"/>
      <scheme val="minor"/>
    </font>
    <font>
      <i/>
      <sz val="11"/>
      <color theme="1"/>
      <name val="Calibri"/>
      <family val="2"/>
      <scheme val="minor"/>
    </font>
    <font>
      <b/>
      <sz val="28"/>
      <color theme="1"/>
      <name val="Calibri"/>
      <family val="2"/>
      <scheme val="minor"/>
    </font>
    <font>
      <sz val="28"/>
      <color theme="1"/>
      <name val="Calibri"/>
      <family val="2"/>
      <scheme val="minor"/>
    </font>
    <font>
      <b/>
      <sz val="26"/>
      <color theme="1"/>
      <name val="Calibri"/>
      <family val="2"/>
      <scheme val="minor"/>
    </font>
    <font>
      <b/>
      <sz val="22"/>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C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indexed="64"/>
      </right>
      <top style="medium">
        <color auto="1"/>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thin">
        <color auto="1"/>
      </bottom>
      <diagonal/>
    </border>
    <border>
      <left style="medium">
        <color indexed="64"/>
      </left>
      <right/>
      <top/>
      <bottom/>
      <diagonal/>
    </border>
    <border>
      <left style="thin">
        <color indexed="64"/>
      </left>
      <right/>
      <top/>
      <bottom/>
      <diagonal/>
    </border>
    <border>
      <left/>
      <right/>
      <top/>
      <bottom style="thin">
        <color auto="1"/>
      </bottom>
      <diagonal/>
    </border>
  </borders>
  <cellStyleXfs count="2">
    <xf numFmtId="0" fontId="0" fillId="0" borderId="0"/>
    <xf numFmtId="44" fontId="1" fillId="0" borderId="0" applyFont="0" applyFill="0" applyBorder="0" applyAlignment="0" applyProtection="0"/>
  </cellStyleXfs>
  <cellXfs count="127">
    <xf numFmtId="0" fontId="0" fillId="0" borderId="0" xfId="0"/>
    <xf numFmtId="0" fontId="0" fillId="0" borderId="0" xfId="0" applyAlignment="1">
      <alignment wrapText="1"/>
    </xf>
    <xf numFmtId="8" fontId="0" fillId="0" borderId="0" xfId="0" applyNumberFormat="1"/>
    <xf numFmtId="0" fontId="0" fillId="0" borderId="0" xfId="0" applyAlignment="1">
      <alignment horizontal="center"/>
    </xf>
    <xf numFmtId="0" fontId="2" fillId="0" borderId="0" xfId="0" applyFont="1" applyAlignment="1">
      <alignment horizontal="center"/>
    </xf>
    <xf numFmtId="0" fontId="2" fillId="0" borderId="0" xfId="0" applyFont="1"/>
    <xf numFmtId="0" fontId="3" fillId="0" borderId="0" xfId="0" applyFont="1" applyAlignment="1">
      <alignment horizontal="center" wrapText="1"/>
    </xf>
    <xf numFmtId="0" fontId="4" fillId="0" borderId="0" xfId="0" applyFont="1"/>
    <xf numFmtId="0" fontId="3" fillId="0" borderId="0" xfId="0" applyFont="1" applyAlignment="1">
      <alignment horizontal="center"/>
    </xf>
    <xf numFmtId="164" fontId="0" fillId="0" borderId="0" xfId="1" applyNumberFormat="1" applyFont="1"/>
    <xf numFmtId="164" fontId="0" fillId="0" borderId="0" xfId="0" applyNumberFormat="1"/>
    <xf numFmtId="0" fontId="0" fillId="0" borderId="0" xfId="0" applyAlignment="1">
      <alignment horizontal="left"/>
    </xf>
    <xf numFmtId="0" fontId="0" fillId="2" borderId="0" xfId="0" applyFill="1"/>
    <xf numFmtId="0" fontId="6" fillId="0" borderId="0" xfId="0" applyFont="1"/>
    <xf numFmtId="44" fontId="1" fillId="0" borderId="1" xfId="1" applyFont="1" applyFill="1" applyBorder="1"/>
    <xf numFmtId="44" fontId="1" fillId="3" borderId="1" xfId="1" applyFont="1" applyFill="1" applyBorder="1"/>
    <xf numFmtId="44" fontId="0" fillId="0" borderId="1" xfId="0" applyNumberFormat="1" applyBorder="1"/>
    <xf numFmtId="44" fontId="0" fillId="0" borderId="1" xfId="0" applyNumberFormat="1" applyBorder="1" applyAlignment="1">
      <alignment horizontal="right"/>
    </xf>
    <xf numFmtId="44" fontId="1" fillId="0" borderId="1" xfId="1" applyFont="1" applyBorder="1"/>
    <xf numFmtId="0" fontId="0" fillId="3" borderId="1" xfId="0" applyFill="1" applyBorder="1" applyAlignment="1">
      <alignment horizontal="center" vertical="center"/>
    </xf>
    <xf numFmtId="0" fontId="0" fillId="3" borderId="1" xfId="0" applyFill="1" applyBorder="1"/>
    <xf numFmtId="0" fontId="0" fillId="3" borderId="1" xfId="0" applyFill="1" applyBorder="1" applyAlignment="1">
      <alignment horizontal="center" wrapText="1"/>
    </xf>
    <xf numFmtId="0" fontId="0" fillId="3" borderId="1" xfId="0" applyFill="1" applyBorder="1" applyAlignment="1">
      <alignment horizontal="left"/>
    </xf>
    <xf numFmtId="44" fontId="1" fillId="3" borderId="1" xfId="1" applyFont="1" applyFill="1" applyBorder="1" applyAlignment="1">
      <alignment wrapText="1"/>
    </xf>
    <xf numFmtId="164" fontId="0" fillId="3" borderId="1" xfId="1" applyNumberFormat="1" applyFont="1" applyFill="1" applyBorder="1"/>
    <xf numFmtId="0" fontId="0" fillId="3" borderId="1" xfId="0" applyFill="1" applyBorder="1" applyAlignment="1">
      <alignment horizontal="center"/>
    </xf>
    <xf numFmtId="0" fontId="0" fillId="0" borderId="1" xfId="0" applyBorder="1"/>
    <xf numFmtId="0" fontId="0" fillId="0" borderId="1" xfId="0" applyBorder="1" applyAlignment="1">
      <alignment horizontal="center"/>
    </xf>
    <xf numFmtId="0" fontId="0" fillId="0" borderId="1" xfId="0" applyBorder="1" applyAlignment="1">
      <alignment horizontal="left"/>
    </xf>
    <xf numFmtId="164" fontId="0" fillId="0" borderId="1" xfId="1" applyNumberFormat="1" applyFont="1" applyBorder="1"/>
    <xf numFmtId="0" fontId="0" fillId="0" borderId="1" xfId="0" applyBorder="1" applyAlignment="1">
      <alignment horizontal="center" wrapText="1"/>
    </xf>
    <xf numFmtId="8" fontId="0" fillId="3" borderId="1" xfId="0" applyNumberFormat="1" applyFill="1" applyBorder="1"/>
    <xf numFmtId="8" fontId="0" fillId="0" borderId="1" xfId="0" applyNumberFormat="1" applyBorder="1"/>
    <xf numFmtId="164" fontId="0" fillId="0" borderId="1" xfId="1" applyNumberFormat="1" applyFont="1" applyFill="1" applyBorder="1"/>
    <xf numFmtId="0" fontId="0" fillId="0" borderId="1" xfId="0" applyBorder="1" applyAlignment="1">
      <alignment horizontal="left" wrapText="1"/>
    </xf>
    <xf numFmtId="0" fontId="0" fillId="3" borderId="1" xfId="0" applyFill="1" applyBorder="1" applyAlignment="1">
      <alignment horizontal="left" vertical="center"/>
    </xf>
    <xf numFmtId="0" fontId="0" fillId="3" borderId="1" xfId="0" applyFill="1" applyBorder="1" applyAlignment="1">
      <alignment wrapText="1"/>
    </xf>
    <xf numFmtId="44" fontId="1" fillId="0" borderId="5" xfId="1" applyFont="1" applyBorder="1"/>
    <xf numFmtId="0" fontId="0" fillId="0" borderId="6" xfId="0" applyBorder="1"/>
    <xf numFmtId="0" fontId="0" fillId="0" borderId="6" xfId="0" applyBorder="1" applyAlignment="1">
      <alignment horizontal="left"/>
    </xf>
    <xf numFmtId="0" fontId="0" fillId="0" borderId="6" xfId="0" applyBorder="1" applyAlignment="1">
      <alignment horizontal="left" wrapText="1"/>
    </xf>
    <xf numFmtId="44" fontId="0" fillId="0" borderId="6" xfId="0" applyNumberFormat="1" applyBorder="1"/>
    <xf numFmtId="164" fontId="0" fillId="0" borderId="6" xfId="1" applyNumberFormat="1" applyFont="1" applyFill="1" applyBorder="1"/>
    <xf numFmtId="0" fontId="0" fillId="3" borderId="6" xfId="0" applyFill="1" applyBorder="1"/>
    <xf numFmtId="0" fontId="0" fillId="3" borderId="6" xfId="0" applyFill="1" applyBorder="1" applyAlignment="1">
      <alignment horizontal="center"/>
    </xf>
    <xf numFmtId="8" fontId="0" fillId="3" borderId="6" xfId="0" applyNumberFormat="1" applyFill="1" applyBorder="1"/>
    <xf numFmtId="44" fontId="1" fillId="3" borderId="0" xfId="1" applyFont="1" applyFill="1" applyBorder="1"/>
    <xf numFmtId="44" fontId="11" fillId="3" borderId="1" xfId="1" applyFont="1" applyFill="1" applyBorder="1"/>
    <xf numFmtId="44" fontId="11" fillId="0" borderId="1" xfId="1" applyFont="1" applyFill="1" applyBorder="1"/>
    <xf numFmtId="44" fontId="11" fillId="0" borderId="1" xfId="1" applyFont="1" applyBorder="1"/>
    <xf numFmtId="0" fontId="0" fillId="0" borderId="1" xfId="0" applyFill="1" applyBorder="1"/>
    <xf numFmtId="0" fontId="0" fillId="0" borderId="1" xfId="0" applyFill="1" applyBorder="1" applyAlignment="1">
      <alignment horizontal="center"/>
    </xf>
    <xf numFmtId="8" fontId="0" fillId="0" borderId="1" xfId="0" applyNumberFormat="1" applyFill="1" applyBorder="1"/>
    <xf numFmtId="0" fontId="0" fillId="0" borderId="1" xfId="0" applyFill="1" applyBorder="1" applyAlignment="1">
      <alignment horizontal="center" wrapText="1"/>
    </xf>
    <xf numFmtId="0" fontId="13"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0" fillId="0" borderId="6" xfId="0" applyBorder="1" applyAlignment="1">
      <alignment horizontal="center" wrapText="1"/>
    </xf>
    <xf numFmtId="0" fontId="0" fillId="0" borderId="1" xfId="0" applyFont="1" applyBorder="1" applyAlignment="1">
      <alignment horizontal="center"/>
    </xf>
    <xf numFmtId="44" fontId="1" fillId="4" borderId="1" xfId="1" applyFont="1" applyFill="1" applyBorder="1"/>
    <xf numFmtId="44" fontId="11" fillId="4" borderId="1" xfId="1" applyFont="1" applyFill="1" applyBorder="1"/>
    <xf numFmtId="0" fontId="15" fillId="0" borderId="0" xfId="0" applyFont="1" applyAlignment="1">
      <alignment horizontal="center"/>
    </xf>
    <xf numFmtId="0" fontId="0" fillId="3" borderId="1" xfId="0" applyFont="1" applyFill="1" applyBorder="1" applyAlignment="1">
      <alignment horizontal="center" wrapText="1"/>
    </xf>
    <xf numFmtId="0" fontId="0" fillId="3" borderId="1" xfId="0" applyFont="1" applyFill="1" applyBorder="1" applyAlignment="1">
      <alignment horizontal="center"/>
    </xf>
    <xf numFmtId="0" fontId="2" fillId="5" borderId="8" xfId="0" applyFont="1" applyFill="1" applyBorder="1" applyAlignment="1">
      <alignment horizontal="center" vertical="center" wrapText="1"/>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5" fillId="7" borderId="4" xfId="0" applyFont="1" applyFill="1" applyBorder="1" applyAlignment="1">
      <alignment horizontal="center"/>
    </xf>
    <xf numFmtId="0" fontId="0" fillId="7" borderId="3" xfId="0" applyFill="1" applyBorder="1" applyAlignment="1">
      <alignment vertical="center" wrapText="1"/>
    </xf>
    <xf numFmtId="0" fontId="0" fillId="7" borderId="3" xfId="0" applyFill="1" applyBorder="1" applyAlignment="1">
      <alignment horizontal="left" vertical="center" wrapText="1"/>
    </xf>
    <xf numFmtId="164" fontId="0" fillId="8" borderId="1" xfId="1" applyNumberFormat="1" applyFont="1" applyFill="1" applyBorder="1"/>
    <xf numFmtId="8" fontId="0" fillId="8" borderId="1" xfId="0" applyNumberFormat="1" applyFill="1" applyBorder="1"/>
    <xf numFmtId="0" fontId="18" fillId="0" borderId="0" xfId="0" applyFont="1" applyAlignment="1">
      <alignment horizontal="left"/>
    </xf>
    <xf numFmtId="0" fontId="16" fillId="0" borderId="0" xfId="0" applyFont="1"/>
    <xf numFmtId="0" fontId="4" fillId="0" borderId="1" xfId="0" applyFont="1" applyBorder="1"/>
    <xf numFmtId="0" fontId="0" fillId="3" borderId="1" xfId="0" applyFill="1" applyBorder="1"/>
    <xf numFmtId="0" fontId="0" fillId="3" borderId="10" xfId="0" applyFill="1" applyBorder="1"/>
    <xf numFmtId="0" fontId="0" fillId="0" borderId="11" xfId="0" applyBorder="1"/>
    <xf numFmtId="0" fontId="0" fillId="0" borderId="12" xfId="0" applyBorder="1"/>
    <xf numFmtId="0" fontId="19" fillId="0" borderId="0" xfId="0" applyFont="1"/>
    <xf numFmtId="2" fontId="0" fillId="0" borderId="0" xfId="0" applyNumberFormat="1"/>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Alignment="1">
      <alignment horizontal="center" vertical="center" wrapText="1"/>
    </xf>
    <xf numFmtId="0" fontId="0" fillId="0" borderId="6" xfId="0" applyBorder="1" applyAlignment="1">
      <alignment horizontal="center"/>
    </xf>
    <xf numFmtId="0" fontId="2" fillId="0" borderId="6" xfId="0" applyFont="1" applyBorder="1" applyAlignment="1">
      <alignment horizontal="center"/>
    </xf>
    <xf numFmtId="164" fontId="3" fillId="0" borderId="6" xfId="0" applyNumberFormat="1" applyFont="1" applyBorder="1" applyAlignment="1">
      <alignment horizontal="center" wrapText="1"/>
    </xf>
    <xf numFmtId="0" fontId="3" fillId="0" borderId="15" xfId="0" applyFont="1" applyBorder="1" applyAlignment="1">
      <alignment horizontal="center" wrapText="1"/>
    </xf>
    <xf numFmtId="0" fontId="2" fillId="0" borderId="1" xfId="0" applyFont="1" applyBorder="1" applyAlignment="1">
      <alignment horizontal="center"/>
    </xf>
    <xf numFmtId="164" fontId="3" fillId="0" borderId="1" xfId="0" applyNumberFormat="1" applyFont="1" applyBorder="1" applyAlignment="1">
      <alignment horizontal="center" wrapText="1"/>
    </xf>
    <xf numFmtId="164" fontId="2" fillId="0" borderId="1" xfId="0" applyNumberFormat="1" applyFont="1" applyBorder="1" applyAlignment="1">
      <alignment horizontal="center"/>
    </xf>
    <xf numFmtId="164" fontId="2" fillId="0" borderId="15" xfId="0" applyNumberFormat="1" applyFont="1" applyBorder="1"/>
    <xf numFmtId="164" fontId="0" fillId="0" borderId="1" xfId="0" applyNumberFormat="1" applyBorder="1" applyAlignment="1">
      <alignment horizontal="center"/>
    </xf>
    <xf numFmtId="0" fontId="0" fillId="0" borderId="15" xfId="0" applyBorder="1"/>
    <xf numFmtId="164" fontId="0" fillId="0" borderId="0" xfId="0" applyNumberFormat="1" applyAlignment="1">
      <alignment horizontal="center"/>
    </xf>
    <xf numFmtId="0" fontId="7" fillId="0" borderId="16" xfId="0" applyFont="1" applyBorder="1"/>
    <xf numFmtId="0" fontId="7" fillId="0" borderId="0" xfId="0" applyFont="1" applyAlignment="1">
      <alignment horizontal="right"/>
    </xf>
    <xf numFmtId="164" fontId="0" fillId="8" borderId="1" xfId="0" applyNumberFormat="1" applyFill="1" applyBorder="1" applyAlignment="1">
      <alignment horizontal="center"/>
    </xf>
    <xf numFmtId="0" fontId="0" fillId="7" borderId="2" xfId="0" applyFill="1" applyBorder="1" applyAlignment="1">
      <alignment vertical="center" wrapText="1"/>
    </xf>
    <xf numFmtId="0" fontId="0" fillId="7" borderId="3" xfId="0" applyFill="1" applyBorder="1" applyAlignment="1">
      <alignment vertical="center" wrapText="1"/>
    </xf>
    <xf numFmtId="0" fontId="0" fillId="0" borderId="0" xfId="0" applyAlignment="1"/>
    <xf numFmtId="0" fontId="2" fillId="8" borderId="0" xfId="0" applyFont="1" applyFill="1" applyAlignment="1"/>
    <xf numFmtId="0" fontId="6" fillId="4" borderId="0" xfId="0" applyFont="1" applyFill="1" applyAlignment="1">
      <alignment wrapText="1"/>
    </xf>
    <xf numFmtId="0" fontId="0" fillId="4" borderId="0" xfId="0" applyFill="1" applyAlignment="1">
      <alignment wrapText="1"/>
    </xf>
    <xf numFmtId="0" fontId="2" fillId="8" borderId="0" xfId="0" applyFont="1" applyFill="1" applyAlignment="1">
      <alignment horizontal="right"/>
    </xf>
    <xf numFmtId="0" fontId="0" fillId="8" borderId="0" xfId="0" applyFill="1" applyAlignment="1">
      <alignment horizontal="right"/>
    </xf>
    <xf numFmtId="0" fontId="8"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xf>
    <xf numFmtId="0" fontId="7" fillId="0" borderId="0" xfId="0" applyFont="1" applyAlignment="1">
      <alignment horizontal="center"/>
    </xf>
    <xf numFmtId="0" fontId="2" fillId="8" borderId="0" xfId="0" applyFont="1" applyFill="1" applyAlignment="1">
      <alignment horizontal="center"/>
    </xf>
    <xf numFmtId="0" fontId="0" fillId="8" borderId="0" xfId="0" applyFill="1" applyAlignment="1"/>
    <xf numFmtId="0" fontId="4" fillId="0" borderId="1" xfId="0" applyFont="1" applyBorder="1"/>
    <xf numFmtId="0" fontId="0" fillId="3" borderId="1" xfId="0" applyFill="1" applyBorder="1"/>
    <xf numFmtId="0" fontId="16" fillId="0" borderId="0" xfId="0" applyFont="1" applyAlignment="1">
      <alignment horizontal="center" vertical="center"/>
    </xf>
    <xf numFmtId="0" fontId="17" fillId="0" borderId="0" xfId="0" applyFont="1" applyAlignment="1">
      <alignment horizontal="center" vertical="center"/>
    </xf>
    <xf numFmtId="0" fontId="0" fillId="3" borderId="10" xfId="0" applyFill="1" applyBorder="1"/>
    <xf numFmtId="0" fontId="0" fillId="0" borderId="1" xfId="0" applyBorder="1"/>
    <xf numFmtId="0" fontId="4" fillId="0" borderId="10" xfId="0" applyFont="1" applyBorder="1" applyAlignment="1">
      <alignment vertical="center" wrapText="1"/>
    </xf>
    <xf numFmtId="0" fontId="0" fillId="0" borderId="13" xfId="0" applyBorder="1"/>
    <xf numFmtId="0" fontId="4" fillId="3" borderId="10" xfId="0" applyFont="1" applyFill="1" applyBorder="1" applyAlignment="1">
      <alignment vertical="center"/>
    </xf>
    <xf numFmtId="0" fontId="4" fillId="3" borderId="13" xfId="0" applyFont="1" applyFill="1" applyBorder="1" applyAlignment="1">
      <alignment vertical="center"/>
    </xf>
    <xf numFmtId="0" fontId="0" fillId="0" borderId="16" xfId="0" applyBorder="1"/>
    <xf numFmtId="0" fontId="0" fillId="8" borderId="15" xfId="0" applyFill="1" applyBorder="1" applyAlignment="1">
      <alignment horizontal="center"/>
    </xf>
    <xf numFmtId="0" fontId="0" fillId="8" borderId="0" xfId="0" applyFill="1" applyAlignment="1">
      <alignment horizontal="center"/>
    </xf>
    <xf numFmtId="0" fontId="15" fillId="0" borderId="0" xfId="0" applyFont="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331304</xdr:colOff>
      <xdr:row>1</xdr:row>
      <xdr:rowOff>33130</xdr:rowOff>
    </xdr:from>
    <xdr:to>
      <xdr:col>8</xdr:col>
      <xdr:colOff>1817658</xdr:colOff>
      <xdr:row>4</xdr:row>
      <xdr:rowOff>0</xdr:rowOff>
    </xdr:to>
    <xdr:pic>
      <xdr:nvPicPr>
        <xdr:cNvPr id="3" name="Picture 2">
          <a:extLst>
            <a:ext uri="{FF2B5EF4-FFF2-40B4-BE49-F238E27FC236}">
              <a16:creationId xmlns:a16="http://schemas.microsoft.com/office/drawing/2014/main" id="{0D241AC1-B3B4-4607-8BEC-B3FD88470C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32587" y="488673"/>
          <a:ext cx="1486354" cy="7785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24848</xdr:colOff>
      <xdr:row>1</xdr:row>
      <xdr:rowOff>173935</xdr:rowOff>
    </xdr:from>
    <xdr:to>
      <xdr:col>8</xdr:col>
      <xdr:colOff>1482627</xdr:colOff>
      <xdr:row>3</xdr:row>
      <xdr:rowOff>496957</xdr:rowOff>
    </xdr:to>
    <xdr:pic>
      <xdr:nvPicPr>
        <xdr:cNvPr id="4" name="Picture 3">
          <a:extLst>
            <a:ext uri="{FF2B5EF4-FFF2-40B4-BE49-F238E27FC236}">
              <a16:creationId xmlns:a16="http://schemas.microsoft.com/office/drawing/2014/main" id="{530A93A7-E278-4B15-8DFA-268A14160B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01022" y="695739"/>
          <a:ext cx="1486354" cy="7785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215348</xdr:colOff>
      <xdr:row>1</xdr:row>
      <xdr:rowOff>24848</xdr:rowOff>
    </xdr:from>
    <xdr:to>
      <xdr:col>8</xdr:col>
      <xdr:colOff>1701702</xdr:colOff>
      <xdr:row>3</xdr:row>
      <xdr:rowOff>347870</xdr:rowOff>
    </xdr:to>
    <xdr:pic>
      <xdr:nvPicPr>
        <xdr:cNvPr id="2" name="Picture 1">
          <a:extLst>
            <a:ext uri="{FF2B5EF4-FFF2-40B4-BE49-F238E27FC236}">
              <a16:creationId xmlns:a16="http://schemas.microsoft.com/office/drawing/2014/main" id="{7AA9C97A-AE26-41BE-80E9-8C28B52700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57913" y="612913"/>
          <a:ext cx="1486354" cy="7785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76200</xdr:colOff>
      <xdr:row>1</xdr:row>
      <xdr:rowOff>22860</xdr:rowOff>
    </xdr:from>
    <xdr:to>
      <xdr:col>9</xdr:col>
      <xdr:colOff>454</xdr:colOff>
      <xdr:row>3</xdr:row>
      <xdr:rowOff>344226</xdr:rowOff>
    </xdr:to>
    <xdr:pic>
      <xdr:nvPicPr>
        <xdr:cNvPr id="2" name="Picture 1">
          <a:extLst>
            <a:ext uri="{FF2B5EF4-FFF2-40B4-BE49-F238E27FC236}">
              <a16:creationId xmlns:a16="http://schemas.microsoft.com/office/drawing/2014/main" id="{895665A6-AA4A-4F76-A94E-045D70A582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05560" y="609600"/>
          <a:ext cx="1486354" cy="7785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1990725</xdr:colOff>
      <xdr:row>24</xdr:row>
      <xdr:rowOff>9525</xdr:rowOff>
    </xdr:from>
    <xdr:to>
      <xdr:col>3</xdr:col>
      <xdr:colOff>3009903</xdr:colOff>
      <xdr:row>26</xdr:row>
      <xdr:rowOff>162380</xdr:rowOff>
    </xdr:to>
    <xdr:pic>
      <xdr:nvPicPr>
        <xdr:cNvPr id="3" name="Picture 2">
          <a:extLst>
            <a:ext uri="{FF2B5EF4-FFF2-40B4-BE49-F238E27FC236}">
              <a16:creationId xmlns:a16="http://schemas.microsoft.com/office/drawing/2014/main" id="{7AF9A02E-8FA4-494B-89A0-2D0D5D83C1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4905" y="5831205"/>
          <a:ext cx="1019178" cy="51861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35" displayName="Table35" ref="D116:G142" totalsRowShown="0">
  <autoFilter ref="D116:G142" xr:uid="{00000000-0009-0000-0100-000004000000}"/>
  <tableColumns count="4">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D86:G98" totalsRowShown="0">
  <autoFilter ref="D86:G98" xr:uid="{00000000-0009-0000-0100-000003000000}"/>
  <tableColumns count="4">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I142"/>
  <sheetViews>
    <sheetView tabSelected="1" zoomScaleNormal="100" workbookViewId="0">
      <selection activeCell="J47" sqref="J47"/>
    </sheetView>
  </sheetViews>
  <sheetFormatPr defaultRowHeight="15" x14ac:dyDescent="0.25"/>
  <cols>
    <col min="1" max="1" width="44.7109375" customWidth="1"/>
    <col min="2" max="2" width="14" customWidth="1"/>
    <col min="3" max="3" width="12.7109375" customWidth="1"/>
    <col min="4" max="4" width="108.7109375" customWidth="1"/>
    <col min="5" max="5" width="14.140625" customWidth="1"/>
    <col min="6" max="6" width="11.5703125" customWidth="1"/>
    <col min="7" max="7" width="13.28515625" customWidth="1"/>
    <col min="8" max="8" width="14.7109375" customWidth="1"/>
    <col min="9" max="9" width="30.7109375" customWidth="1"/>
  </cols>
  <sheetData>
    <row r="1" spans="1:9" ht="65.45" customHeight="1" x14ac:dyDescent="0.25">
      <c r="D1" s="54" t="s">
        <v>267</v>
      </c>
      <c r="I1" s="61" t="s">
        <v>272</v>
      </c>
    </row>
    <row r="2" spans="1:9" ht="19.5" customHeight="1" thickBot="1" x14ac:dyDescent="0.3">
      <c r="I2" s="101"/>
    </row>
    <row r="3" spans="1:9" ht="21" x14ac:dyDescent="0.35">
      <c r="A3" s="1"/>
      <c r="B3" s="3"/>
      <c r="D3" s="67" t="s">
        <v>256</v>
      </c>
      <c r="I3" s="101"/>
    </row>
    <row r="4" spans="1:9" ht="24" customHeight="1" x14ac:dyDescent="0.25">
      <c r="B4" s="3"/>
      <c r="D4" s="99" t="s">
        <v>273</v>
      </c>
      <c r="I4" s="101"/>
    </row>
    <row r="5" spans="1:9" ht="36" customHeight="1" thickBot="1" x14ac:dyDescent="0.3">
      <c r="D5" s="100"/>
    </row>
    <row r="6" spans="1:9" ht="15.75" thickBot="1" x14ac:dyDescent="0.3"/>
    <row r="7" spans="1:9" ht="45.75" thickBot="1" x14ac:dyDescent="0.3">
      <c r="A7" s="65" t="s">
        <v>0</v>
      </c>
      <c r="B7" s="64" t="s">
        <v>1</v>
      </c>
      <c r="C7" s="64" t="s">
        <v>20</v>
      </c>
      <c r="D7" s="66" t="s">
        <v>19</v>
      </c>
      <c r="E7" s="64" t="s">
        <v>2</v>
      </c>
      <c r="F7" s="64" t="s">
        <v>3</v>
      </c>
      <c r="G7" s="64" t="s">
        <v>45</v>
      </c>
      <c r="H7" s="64" t="s">
        <v>23</v>
      </c>
    </row>
    <row r="8" spans="1:9" x14ac:dyDescent="0.25">
      <c r="A8" s="22" t="s">
        <v>156</v>
      </c>
      <c r="B8" s="21">
        <v>316</v>
      </c>
      <c r="C8" s="21" t="s">
        <v>22</v>
      </c>
      <c r="D8" s="22" t="s">
        <v>157</v>
      </c>
      <c r="E8" s="21" t="s">
        <v>31</v>
      </c>
      <c r="F8" s="62"/>
      <c r="G8" s="23">
        <v>4.25</v>
      </c>
      <c r="H8" s="24">
        <f t="shared" ref="H8:H39" si="0">F8*G8</f>
        <v>0</v>
      </c>
    </row>
    <row r="9" spans="1:9" x14ac:dyDescent="0.25">
      <c r="A9" s="22" t="s">
        <v>156</v>
      </c>
      <c r="B9" s="21">
        <v>316</v>
      </c>
      <c r="C9" s="21" t="s">
        <v>38</v>
      </c>
      <c r="D9" s="22" t="s">
        <v>158</v>
      </c>
      <c r="E9" s="21" t="s">
        <v>107</v>
      </c>
      <c r="F9" s="62"/>
      <c r="G9" s="23">
        <v>35859.69</v>
      </c>
      <c r="H9" s="24">
        <f t="shared" si="0"/>
        <v>0</v>
      </c>
    </row>
    <row r="10" spans="1:9" x14ac:dyDescent="0.25">
      <c r="A10" s="20" t="s">
        <v>156</v>
      </c>
      <c r="B10" s="25">
        <v>316</v>
      </c>
      <c r="C10" s="25" t="s">
        <v>57</v>
      </c>
      <c r="D10" s="22" t="s">
        <v>159</v>
      </c>
      <c r="E10" s="25" t="s">
        <v>160</v>
      </c>
      <c r="F10" s="63"/>
      <c r="G10" s="15">
        <v>137.46</v>
      </c>
      <c r="H10" s="24">
        <f t="shared" si="0"/>
        <v>0</v>
      </c>
    </row>
    <row r="11" spans="1:9" x14ac:dyDescent="0.25">
      <c r="A11" s="20" t="s">
        <v>156</v>
      </c>
      <c r="B11" s="25">
        <v>316</v>
      </c>
      <c r="C11" s="25" t="s">
        <v>95</v>
      </c>
      <c r="D11" s="22" t="s">
        <v>161</v>
      </c>
      <c r="E11" s="25" t="s">
        <v>160</v>
      </c>
      <c r="F11" s="63"/>
      <c r="G11" s="15">
        <v>396.86</v>
      </c>
      <c r="H11" s="24">
        <f t="shared" si="0"/>
        <v>0</v>
      </c>
    </row>
    <row r="12" spans="1:9" x14ac:dyDescent="0.25">
      <c r="A12" s="20" t="s">
        <v>156</v>
      </c>
      <c r="B12" s="25">
        <v>316</v>
      </c>
      <c r="C12" s="25" t="s">
        <v>96</v>
      </c>
      <c r="D12" s="22" t="s">
        <v>162</v>
      </c>
      <c r="E12" s="25" t="s">
        <v>160</v>
      </c>
      <c r="F12" s="63"/>
      <c r="G12" s="15">
        <v>509.84</v>
      </c>
      <c r="H12" s="24">
        <f t="shared" si="0"/>
        <v>0</v>
      </c>
    </row>
    <row r="13" spans="1:9" x14ac:dyDescent="0.25">
      <c r="A13" s="20" t="s">
        <v>156</v>
      </c>
      <c r="B13" s="25">
        <v>316</v>
      </c>
      <c r="C13" s="25" t="s">
        <v>119</v>
      </c>
      <c r="D13" s="22" t="s">
        <v>163</v>
      </c>
      <c r="E13" s="25" t="s">
        <v>160</v>
      </c>
      <c r="F13" s="63"/>
      <c r="G13" s="15">
        <v>93.46</v>
      </c>
      <c r="H13" s="24">
        <f t="shared" si="0"/>
        <v>0</v>
      </c>
    </row>
    <row r="14" spans="1:9" x14ac:dyDescent="0.25">
      <c r="A14" s="20" t="s">
        <v>156</v>
      </c>
      <c r="B14" s="25">
        <v>316</v>
      </c>
      <c r="C14" s="25" t="s">
        <v>206</v>
      </c>
      <c r="D14" s="22" t="s">
        <v>164</v>
      </c>
      <c r="E14" s="25" t="s">
        <v>160</v>
      </c>
      <c r="F14" s="63"/>
      <c r="G14" s="15">
        <v>196.67</v>
      </c>
      <c r="H14" s="24">
        <f t="shared" si="0"/>
        <v>0</v>
      </c>
    </row>
    <row r="15" spans="1:9" x14ac:dyDescent="0.25">
      <c r="A15" s="26" t="s">
        <v>165</v>
      </c>
      <c r="B15" s="27">
        <v>317</v>
      </c>
      <c r="C15" s="27" t="s">
        <v>21</v>
      </c>
      <c r="D15" s="28" t="s">
        <v>166</v>
      </c>
      <c r="E15" s="27" t="s">
        <v>31</v>
      </c>
      <c r="F15" s="58"/>
      <c r="G15" s="14">
        <v>12.86</v>
      </c>
      <c r="H15" s="29">
        <f t="shared" si="0"/>
        <v>0</v>
      </c>
    </row>
    <row r="16" spans="1:9" x14ac:dyDescent="0.25">
      <c r="A16" s="26" t="s">
        <v>165</v>
      </c>
      <c r="B16" s="27">
        <v>317</v>
      </c>
      <c r="C16" s="27" t="s">
        <v>22</v>
      </c>
      <c r="D16" s="28" t="s">
        <v>167</v>
      </c>
      <c r="E16" s="27" t="s">
        <v>31</v>
      </c>
      <c r="F16" s="58"/>
      <c r="G16" s="14">
        <v>6.53</v>
      </c>
      <c r="H16" s="29">
        <f t="shared" si="0"/>
        <v>0</v>
      </c>
    </row>
    <row r="17" spans="1:8" x14ac:dyDescent="0.25">
      <c r="A17" s="26" t="s">
        <v>165</v>
      </c>
      <c r="B17" s="27">
        <v>317</v>
      </c>
      <c r="C17" s="27" t="s">
        <v>38</v>
      </c>
      <c r="D17" s="28" t="s">
        <v>168</v>
      </c>
      <c r="E17" s="27" t="s">
        <v>31</v>
      </c>
      <c r="F17" s="58"/>
      <c r="G17" s="14">
        <v>9.6199999999999992</v>
      </c>
      <c r="H17" s="29">
        <f t="shared" si="0"/>
        <v>0</v>
      </c>
    </row>
    <row r="18" spans="1:8" x14ac:dyDescent="0.25">
      <c r="A18" s="26" t="s">
        <v>165</v>
      </c>
      <c r="B18" s="27">
        <v>317</v>
      </c>
      <c r="C18" s="27" t="s">
        <v>57</v>
      </c>
      <c r="D18" s="28" t="s">
        <v>169</v>
      </c>
      <c r="E18" s="27" t="s">
        <v>31</v>
      </c>
      <c r="F18" s="58"/>
      <c r="G18" s="14">
        <v>0.39</v>
      </c>
      <c r="H18" s="29">
        <f t="shared" si="0"/>
        <v>0</v>
      </c>
    </row>
    <row r="19" spans="1:8" x14ac:dyDescent="0.25">
      <c r="A19" s="26" t="s">
        <v>165</v>
      </c>
      <c r="B19" s="27">
        <v>317</v>
      </c>
      <c r="C19" s="27" t="s">
        <v>95</v>
      </c>
      <c r="D19" s="28" t="s">
        <v>170</v>
      </c>
      <c r="E19" s="27" t="s">
        <v>31</v>
      </c>
      <c r="F19" s="58"/>
      <c r="G19" s="14">
        <v>0.8</v>
      </c>
      <c r="H19" s="29">
        <f t="shared" si="0"/>
        <v>0</v>
      </c>
    </row>
    <row r="20" spans="1:8" x14ac:dyDescent="0.25">
      <c r="A20" s="26" t="s">
        <v>165</v>
      </c>
      <c r="B20" s="27">
        <v>317</v>
      </c>
      <c r="C20" s="27" t="s">
        <v>96</v>
      </c>
      <c r="D20" s="28" t="s">
        <v>171</v>
      </c>
      <c r="E20" s="27" t="s">
        <v>31</v>
      </c>
      <c r="F20" s="58"/>
      <c r="G20" s="14">
        <v>4.01</v>
      </c>
      <c r="H20" s="29">
        <f t="shared" si="0"/>
        <v>0</v>
      </c>
    </row>
    <row r="21" spans="1:8" x14ac:dyDescent="0.25">
      <c r="A21" s="20" t="s">
        <v>146</v>
      </c>
      <c r="B21" s="25">
        <v>102</v>
      </c>
      <c r="C21" s="25" t="s">
        <v>21</v>
      </c>
      <c r="D21" s="20" t="s">
        <v>147</v>
      </c>
      <c r="E21" s="25" t="s">
        <v>155</v>
      </c>
      <c r="F21" s="63"/>
      <c r="G21" s="15">
        <v>9161.61</v>
      </c>
      <c r="H21" s="24">
        <f t="shared" si="0"/>
        <v>0</v>
      </c>
    </row>
    <row r="22" spans="1:8" x14ac:dyDescent="0.25">
      <c r="A22" s="20" t="s">
        <v>146</v>
      </c>
      <c r="B22" s="25">
        <v>102</v>
      </c>
      <c r="C22" s="25" t="s">
        <v>22</v>
      </c>
      <c r="D22" s="20" t="s">
        <v>148</v>
      </c>
      <c r="E22" s="25" t="s">
        <v>155</v>
      </c>
      <c r="F22" s="63"/>
      <c r="G22" s="15">
        <v>10636.83</v>
      </c>
      <c r="H22" s="24">
        <f t="shared" si="0"/>
        <v>0</v>
      </c>
    </row>
    <row r="23" spans="1:8" x14ac:dyDescent="0.25">
      <c r="A23" s="20" t="s">
        <v>146</v>
      </c>
      <c r="B23" s="25">
        <v>102</v>
      </c>
      <c r="C23" s="25" t="s">
        <v>38</v>
      </c>
      <c r="D23" s="20" t="s">
        <v>149</v>
      </c>
      <c r="E23" s="25" t="s">
        <v>155</v>
      </c>
      <c r="F23" s="63"/>
      <c r="G23" s="15">
        <v>11123.58</v>
      </c>
      <c r="H23" s="24">
        <f t="shared" si="0"/>
        <v>0</v>
      </c>
    </row>
    <row r="24" spans="1:8" x14ac:dyDescent="0.25">
      <c r="A24" s="20" t="s">
        <v>146</v>
      </c>
      <c r="B24" s="25">
        <v>102</v>
      </c>
      <c r="C24" s="25" t="s">
        <v>57</v>
      </c>
      <c r="D24" s="20" t="s">
        <v>150</v>
      </c>
      <c r="E24" s="25" t="s">
        <v>155</v>
      </c>
      <c r="F24" s="63"/>
      <c r="G24" s="15">
        <v>11844.71</v>
      </c>
      <c r="H24" s="24">
        <f t="shared" si="0"/>
        <v>0</v>
      </c>
    </row>
    <row r="25" spans="1:8" x14ac:dyDescent="0.25">
      <c r="A25" s="20" t="s">
        <v>146</v>
      </c>
      <c r="B25" s="25">
        <v>102</v>
      </c>
      <c r="C25" s="25" t="s">
        <v>95</v>
      </c>
      <c r="D25" s="20" t="s">
        <v>151</v>
      </c>
      <c r="E25" s="25" t="s">
        <v>155</v>
      </c>
      <c r="F25" s="63"/>
      <c r="G25" s="15">
        <v>13419.28</v>
      </c>
      <c r="H25" s="24">
        <f t="shared" si="0"/>
        <v>0</v>
      </c>
    </row>
    <row r="26" spans="1:8" x14ac:dyDescent="0.25">
      <c r="A26" s="20" t="s">
        <v>146</v>
      </c>
      <c r="B26" s="25">
        <v>102</v>
      </c>
      <c r="C26" s="25" t="s">
        <v>96</v>
      </c>
      <c r="D26" s="20" t="s">
        <v>152</v>
      </c>
      <c r="E26" s="25" t="s">
        <v>155</v>
      </c>
      <c r="F26" s="63"/>
      <c r="G26" s="15">
        <v>13958.31</v>
      </c>
      <c r="H26" s="24">
        <f t="shared" si="0"/>
        <v>0</v>
      </c>
    </row>
    <row r="27" spans="1:8" x14ac:dyDescent="0.25">
      <c r="A27" s="20" t="s">
        <v>146</v>
      </c>
      <c r="B27" s="25">
        <v>102</v>
      </c>
      <c r="C27" s="25" t="s">
        <v>119</v>
      </c>
      <c r="D27" s="20" t="s">
        <v>153</v>
      </c>
      <c r="E27" s="25" t="s">
        <v>155</v>
      </c>
      <c r="F27" s="63"/>
      <c r="G27" s="15">
        <v>6723.15</v>
      </c>
      <c r="H27" s="24">
        <f t="shared" si="0"/>
        <v>0</v>
      </c>
    </row>
    <row r="28" spans="1:8" x14ac:dyDescent="0.25">
      <c r="A28" s="20" t="s">
        <v>146</v>
      </c>
      <c r="B28" s="25">
        <v>102</v>
      </c>
      <c r="C28" s="25" t="s">
        <v>206</v>
      </c>
      <c r="D28" s="20" t="s">
        <v>154</v>
      </c>
      <c r="E28" s="25" t="s">
        <v>155</v>
      </c>
      <c r="F28" s="63"/>
      <c r="G28" s="15">
        <v>8320</v>
      </c>
      <c r="H28" s="24">
        <f t="shared" si="0"/>
        <v>0</v>
      </c>
    </row>
    <row r="29" spans="1:8" x14ac:dyDescent="0.25">
      <c r="A29" s="26" t="s">
        <v>49</v>
      </c>
      <c r="B29" s="27">
        <v>342</v>
      </c>
      <c r="C29" s="27" t="s">
        <v>21</v>
      </c>
      <c r="D29" s="26" t="s">
        <v>69</v>
      </c>
      <c r="E29" s="27" t="s">
        <v>6</v>
      </c>
      <c r="F29" s="58"/>
      <c r="G29" s="14">
        <v>241.53</v>
      </c>
      <c r="H29" s="29">
        <f t="shared" si="0"/>
        <v>0</v>
      </c>
    </row>
    <row r="30" spans="1:8" x14ac:dyDescent="0.25">
      <c r="A30" s="26" t="s">
        <v>49</v>
      </c>
      <c r="B30" s="27">
        <v>342</v>
      </c>
      <c r="C30" s="27" t="s">
        <v>22</v>
      </c>
      <c r="D30" s="26" t="s">
        <v>88</v>
      </c>
      <c r="E30" s="27" t="s">
        <v>6</v>
      </c>
      <c r="F30" s="58"/>
      <c r="G30" s="14">
        <v>517.33000000000004</v>
      </c>
      <c r="H30" s="29">
        <f t="shared" si="0"/>
        <v>0</v>
      </c>
    </row>
    <row r="31" spans="1:8" x14ac:dyDescent="0.25">
      <c r="A31" s="26" t="s">
        <v>49</v>
      </c>
      <c r="B31" s="27">
        <v>342</v>
      </c>
      <c r="C31" s="27" t="s">
        <v>38</v>
      </c>
      <c r="D31" s="26" t="s">
        <v>89</v>
      </c>
      <c r="E31" s="27" t="s">
        <v>6</v>
      </c>
      <c r="F31" s="58"/>
      <c r="G31" s="14">
        <v>731.87</v>
      </c>
      <c r="H31" s="29">
        <f t="shared" si="0"/>
        <v>0</v>
      </c>
    </row>
    <row r="32" spans="1:8" x14ac:dyDescent="0.25">
      <c r="A32" s="20" t="s">
        <v>7</v>
      </c>
      <c r="B32" s="25">
        <v>362</v>
      </c>
      <c r="C32" s="25" t="s">
        <v>21</v>
      </c>
      <c r="D32" s="20" t="s">
        <v>7</v>
      </c>
      <c r="E32" s="25" t="s">
        <v>4</v>
      </c>
      <c r="F32" s="63"/>
      <c r="G32" s="15">
        <v>1.94</v>
      </c>
      <c r="H32" s="24">
        <f t="shared" si="0"/>
        <v>0</v>
      </c>
    </row>
    <row r="33" spans="1:8" x14ac:dyDescent="0.25">
      <c r="A33" s="26" t="s">
        <v>90</v>
      </c>
      <c r="B33" s="27">
        <v>382</v>
      </c>
      <c r="C33" s="27" t="s">
        <v>21</v>
      </c>
      <c r="D33" s="26" t="s">
        <v>91</v>
      </c>
      <c r="E33" s="27" t="s">
        <v>4</v>
      </c>
      <c r="F33" s="58"/>
      <c r="G33" s="14">
        <v>3</v>
      </c>
      <c r="H33" s="29">
        <f t="shared" si="0"/>
        <v>0</v>
      </c>
    </row>
    <row r="34" spans="1:8" x14ac:dyDescent="0.25">
      <c r="A34" s="26" t="s">
        <v>90</v>
      </c>
      <c r="B34" s="27">
        <v>382</v>
      </c>
      <c r="C34" s="27" t="s">
        <v>22</v>
      </c>
      <c r="D34" s="26" t="s">
        <v>92</v>
      </c>
      <c r="E34" s="27" t="s">
        <v>4</v>
      </c>
      <c r="F34" s="58"/>
      <c r="G34" s="14">
        <v>3</v>
      </c>
      <c r="H34" s="29">
        <f t="shared" si="0"/>
        <v>0</v>
      </c>
    </row>
    <row r="35" spans="1:8" x14ac:dyDescent="0.25">
      <c r="A35" s="26" t="s">
        <v>90</v>
      </c>
      <c r="B35" s="27">
        <v>382</v>
      </c>
      <c r="C35" s="27" t="s">
        <v>38</v>
      </c>
      <c r="D35" s="26" t="s">
        <v>93</v>
      </c>
      <c r="E35" s="27" t="s">
        <v>4</v>
      </c>
      <c r="F35" s="58"/>
      <c r="G35" s="14">
        <v>3</v>
      </c>
      <c r="H35" s="29">
        <f t="shared" si="0"/>
        <v>0</v>
      </c>
    </row>
    <row r="36" spans="1:8" x14ac:dyDescent="0.25">
      <c r="A36" s="26" t="s">
        <v>90</v>
      </c>
      <c r="B36" s="27">
        <v>382</v>
      </c>
      <c r="C36" s="27" t="s">
        <v>96</v>
      </c>
      <c r="D36" s="26" t="s">
        <v>97</v>
      </c>
      <c r="E36" s="27" t="s">
        <v>4</v>
      </c>
      <c r="F36" s="58"/>
      <c r="G36" s="14">
        <v>3</v>
      </c>
      <c r="H36" s="29">
        <f t="shared" si="0"/>
        <v>0</v>
      </c>
    </row>
    <row r="37" spans="1:8" x14ac:dyDescent="0.25">
      <c r="A37" s="20" t="s">
        <v>9</v>
      </c>
      <c r="B37" s="25">
        <v>393</v>
      </c>
      <c r="C37" s="25" t="s">
        <v>21</v>
      </c>
      <c r="D37" s="20" t="s">
        <v>36</v>
      </c>
      <c r="E37" s="25" t="s">
        <v>6</v>
      </c>
      <c r="F37" s="63"/>
      <c r="G37" s="15">
        <v>130.63999999999999</v>
      </c>
      <c r="H37" s="24">
        <f t="shared" si="0"/>
        <v>0</v>
      </c>
    </row>
    <row r="38" spans="1:8" x14ac:dyDescent="0.25">
      <c r="A38" s="20" t="s">
        <v>9</v>
      </c>
      <c r="B38" s="25">
        <v>393</v>
      </c>
      <c r="C38" s="25" t="s">
        <v>22</v>
      </c>
      <c r="D38" s="20" t="s">
        <v>37</v>
      </c>
      <c r="E38" s="25" t="s">
        <v>6</v>
      </c>
      <c r="F38" s="63"/>
      <c r="G38" s="15">
        <v>162.6</v>
      </c>
      <c r="H38" s="24">
        <f t="shared" si="0"/>
        <v>0</v>
      </c>
    </row>
    <row r="39" spans="1:8" x14ac:dyDescent="0.25">
      <c r="A39" s="26" t="s">
        <v>10</v>
      </c>
      <c r="B39" s="27">
        <v>410</v>
      </c>
      <c r="C39" s="27" t="s">
        <v>21</v>
      </c>
      <c r="D39" s="26" t="s">
        <v>11</v>
      </c>
      <c r="E39" s="27" t="s">
        <v>12</v>
      </c>
      <c r="F39" s="58"/>
      <c r="G39" s="14">
        <v>49.67</v>
      </c>
      <c r="H39" s="29">
        <f t="shared" si="0"/>
        <v>0</v>
      </c>
    </row>
    <row r="40" spans="1:8" x14ac:dyDescent="0.25">
      <c r="A40" s="26" t="s">
        <v>10</v>
      </c>
      <c r="B40" s="27">
        <v>410</v>
      </c>
      <c r="C40" s="27" t="s">
        <v>22</v>
      </c>
      <c r="D40" s="26" t="s">
        <v>13</v>
      </c>
      <c r="E40" s="30" t="s">
        <v>245</v>
      </c>
      <c r="F40" s="58"/>
      <c r="G40" s="14">
        <v>52.76</v>
      </c>
      <c r="H40" s="29">
        <f t="shared" ref="H40:H71" si="1">F40*G40</f>
        <v>0</v>
      </c>
    </row>
    <row r="41" spans="1:8" x14ac:dyDescent="0.25">
      <c r="A41" s="26" t="s">
        <v>10</v>
      </c>
      <c r="B41" s="27">
        <v>410</v>
      </c>
      <c r="C41" s="27" t="s">
        <v>38</v>
      </c>
      <c r="D41" s="26" t="s">
        <v>40</v>
      </c>
      <c r="E41" s="27" t="s">
        <v>32</v>
      </c>
      <c r="F41" s="58"/>
      <c r="G41" s="48">
        <v>5.87</v>
      </c>
      <c r="H41" s="29">
        <f t="shared" si="1"/>
        <v>0</v>
      </c>
    </row>
    <row r="42" spans="1:8" x14ac:dyDescent="0.25">
      <c r="A42" s="20" t="s">
        <v>14</v>
      </c>
      <c r="B42" s="25">
        <v>412</v>
      </c>
      <c r="C42" s="25" t="s">
        <v>21</v>
      </c>
      <c r="D42" s="20" t="s">
        <v>143</v>
      </c>
      <c r="E42" s="25" t="s">
        <v>31</v>
      </c>
      <c r="F42" s="63"/>
      <c r="G42" s="15">
        <v>4.4999999999999998E-2</v>
      </c>
      <c r="H42" s="24">
        <f t="shared" si="1"/>
        <v>0</v>
      </c>
    </row>
    <row r="43" spans="1:8" x14ac:dyDescent="0.25">
      <c r="A43" s="20" t="s">
        <v>14</v>
      </c>
      <c r="B43" s="25">
        <v>412</v>
      </c>
      <c r="C43" s="25" t="s">
        <v>22</v>
      </c>
      <c r="D43" s="20" t="s">
        <v>144</v>
      </c>
      <c r="E43" s="25" t="s">
        <v>6</v>
      </c>
      <c r="F43" s="63"/>
      <c r="G43" s="15">
        <v>1310.27</v>
      </c>
      <c r="H43" s="24">
        <f t="shared" si="1"/>
        <v>0</v>
      </c>
    </row>
    <row r="44" spans="1:8" x14ac:dyDescent="0.25">
      <c r="A44" s="26" t="s">
        <v>98</v>
      </c>
      <c r="B44" s="27">
        <v>561</v>
      </c>
      <c r="C44" s="27" t="s">
        <v>95</v>
      </c>
      <c r="D44" s="26" t="s">
        <v>270</v>
      </c>
      <c r="E44" s="27" t="s">
        <v>31</v>
      </c>
      <c r="F44" s="58"/>
      <c r="G44" s="14">
        <v>1.1399999999999999</v>
      </c>
      <c r="H44" s="29">
        <f t="shared" si="1"/>
        <v>0</v>
      </c>
    </row>
    <row r="45" spans="1:8" x14ac:dyDescent="0.25">
      <c r="A45" s="26" t="s">
        <v>98</v>
      </c>
      <c r="B45" s="27">
        <v>561</v>
      </c>
      <c r="C45" s="27" t="s">
        <v>96</v>
      </c>
      <c r="D45" s="26" t="s">
        <v>100</v>
      </c>
      <c r="E45" s="27" t="s">
        <v>31</v>
      </c>
      <c r="F45" s="58"/>
      <c r="G45" s="14">
        <v>1.1399999999999999</v>
      </c>
      <c r="H45" s="29">
        <f t="shared" si="1"/>
        <v>0</v>
      </c>
    </row>
    <row r="46" spans="1:8" x14ac:dyDescent="0.25">
      <c r="A46" s="26" t="s">
        <v>98</v>
      </c>
      <c r="B46" s="27">
        <v>561</v>
      </c>
      <c r="C46" s="27" t="s">
        <v>206</v>
      </c>
      <c r="D46" s="26" t="s">
        <v>261</v>
      </c>
      <c r="E46" s="27" t="s">
        <v>31</v>
      </c>
      <c r="F46" s="58"/>
      <c r="G46" s="14">
        <v>1.1399999999999999</v>
      </c>
      <c r="H46" s="29">
        <f t="shared" si="1"/>
        <v>0</v>
      </c>
    </row>
    <row r="47" spans="1:8" x14ac:dyDescent="0.25">
      <c r="A47" s="20" t="s">
        <v>15</v>
      </c>
      <c r="B47" s="25">
        <v>468</v>
      </c>
      <c r="C47" s="25" t="s">
        <v>21</v>
      </c>
      <c r="D47" s="20" t="s">
        <v>43</v>
      </c>
      <c r="E47" s="25" t="s">
        <v>31</v>
      </c>
      <c r="F47" s="63"/>
      <c r="G47" s="15">
        <v>4.3899999999999997</v>
      </c>
      <c r="H47" s="24">
        <f t="shared" si="1"/>
        <v>0</v>
      </c>
    </row>
    <row r="48" spans="1:8" x14ac:dyDescent="0.25">
      <c r="A48" s="26" t="s">
        <v>101</v>
      </c>
      <c r="B48" s="27">
        <v>516</v>
      </c>
      <c r="C48" s="27" t="s">
        <v>21</v>
      </c>
      <c r="D48" s="26" t="s">
        <v>102</v>
      </c>
      <c r="E48" s="27" t="s">
        <v>4</v>
      </c>
      <c r="F48" s="58"/>
      <c r="G48" s="14">
        <v>2.75</v>
      </c>
      <c r="H48" s="29">
        <f t="shared" si="1"/>
        <v>0</v>
      </c>
    </row>
    <row r="49" spans="1:8" x14ac:dyDescent="0.25">
      <c r="A49" s="26" t="s">
        <v>101</v>
      </c>
      <c r="B49" s="27">
        <v>516</v>
      </c>
      <c r="C49" s="27" t="s">
        <v>22</v>
      </c>
      <c r="D49" s="26" t="s">
        <v>103</v>
      </c>
      <c r="E49" s="27" t="s">
        <v>4</v>
      </c>
      <c r="F49" s="58"/>
      <c r="G49" s="14">
        <v>4.5</v>
      </c>
      <c r="H49" s="29">
        <f t="shared" si="1"/>
        <v>0</v>
      </c>
    </row>
    <row r="50" spans="1:8" x14ac:dyDescent="0.25">
      <c r="A50" s="20" t="s">
        <v>35</v>
      </c>
      <c r="B50" s="25">
        <v>484</v>
      </c>
      <c r="C50" s="25" t="s">
        <v>21</v>
      </c>
      <c r="D50" s="20" t="s">
        <v>172</v>
      </c>
      <c r="E50" s="25" t="s">
        <v>6</v>
      </c>
      <c r="F50" s="63"/>
      <c r="G50" s="15">
        <v>363.93</v>
      </c>
      <c r="H50" s="24">
        <f>F50*G50</f>
        <v>0</v>
      </c>
    </row>
    <row r="51" spans="1:8" x14ac:dyDescent="0.25">
      <c r="A51" s="20" t="s">
        <v>35</v>
      </c>
      <c r="B51" s="25">
        <v>484</v>
      </c>
      <c r="C51" s="25" t="s">
        <v>22</v>
      </c>
      <c r="D51" s="20" t="s">
        <v>173</v>
      </c>
      <c r="E51" s="25" t="s">
        <v>31</v>
      </c>
      <c r="F51" s="63"/>
      <c r="G51" s="15">
        <v>0.16</v>
      </c>
      <c r="H51" s="24">
        <f>F51*G51</f>
        <v>0</v>
      </c>
    </row>
    <row r="52" spans="1:8" x14ac:dyDescent="0.25">
      <c r="A52" s="26" t="s">
        <v>145</v>
      </c>
      <c r="B52" s="27">
        <v>590</v>
      </c>
      <c r="C52" s="27" t="s">
        <v>21</v>
      </c>
      <c r="D52" s="26" t="s">
        <v>175</v>
      </c>
      <c r="E52" s="27" t="s">
        <v>6</v>
      </c>
      <c r="F52" s="58"/>
      <c r="G52" s="14">
        <v>35</v>
      </c>
      <c r="H52" s="29">
        <f t="shared" si="1"/>
        <v>0</v>
      </c>
    </row>
    <row r="53" spans="1:8" x14ac:dyDescent="0.25">
      <c r="A53" s="26" t="s">
        <v>145</v>
      </c>
      <c r="B53" s="27">
        <v>590</v>
      </c>
      <c r="C53" s="27" t="s">
        <v>22</v>
      </c>
      <c r="D53" s="26" t="s">
        <v>174</v>
      </c>
      <c r="E53" s="27" t="s">
        <v>6</v>
      </c>
      <c r="F53" s="58"/>
      <c r="G53" s="14">
        <v>20</v>
      </c>
      <c r="H53" s="29">
        <f t="shared" si="1"/>
        <v>0</v>
      </c>
    </row>
    <row r="54" spans="1:8" x14ac:dyDescent="0.25">
      <c r="A54" s="20" t="s">
        <v>220</v>
      </c>
      <c r="B54" s="25">
        <v>104</v>
      </c>
      <c r="C54" s="25" t="s">
        <v>21</v>
      </c>
      <c r="D54" s="20" t="s">
        <v>262</v>
      </c>
      <c r="E54" s="25" t="s">
        <v>155</v>
      </c>
      <c r="F54" s="63"/>
      <c r="G54" s="15">
        <v>4069</v>
      </c>
      <c r="H54" s="24">
        <f t="shared" si="1"/>
        <v>0</v>
      </c>
    </row>
    <row r="55" spans="1:8" x14ac:dyDescent="0.25">
      <c r="A55" s="26" t="s">
        <v>18</v>
      </c>
      <c r="B55" s="27">
        <v>391</v>
      </c>
      <c r="C55" s="27" t="s">
        <v>21</v>
      </c>
      <c r="D55" s="26" t="s">
        <v>50</v>
      </c>
      <c r="E55" s="27" t="s">
        <v>6</v>
      </c>
      <c r="F55" s="58"/>
      <c r="G55" s="48">
        <v>910.34</v>
      </c>
      <c r="H55" s="29">
        <f t="shared" si="1"/>
        <v>0</v>
      </c>
    </row>
    <row r="56" spans="1:8" x14ac:dyDescent="0.25">
      <c r="A56" s="20" t="s">
        <v>24</v>
      </c>
      <c r="B56" s="25">
        <v>390</v>
      </c>
      <c r="C56" s="25" t="s">
        <v>21</v>
      </c>
      <c r="D56" s="20" t="s">
        <v>51</v>
      </c>
      <c r="E56" s="25" t="s">
        <v>6</v>
      </c>
      <c r="F56" s="63"/>
      <c r="G56" s="15">
        <v>253.72</v>
      </c>
      <c r="H56" s="24">
        <f t="shared" si="1"/>
        <v>0</v>
      </c>
    </row>
    <row r="57" spans="1:8" x14ac:dyDescent="0.25">
      <c r="A57" s="20" t="s">
        <v>24</v>
      </c>
      <c r="B57" s="25">
        <v>390</v>
      </c>
      <c r="C57" s="25" t="s">
        <v>22</v>
      </c>
      <c r="D57" s="20" t="s">
        <v>52</v>
      </c>
      <c r="E57" s="25" t="s">
        <v>6</v>
      </c>
      <c r="F57" s="63"/>
      <c r="G57" s="15">
        <v>170.78</v>
      </c>
      <c r="H57" s="24">
        <f t="shared" si="1"/>
        <v>0</v>
      </c>
    </row>
    <row r="58" spans="1:8" x14ac:dyDescent="0.25">
      <c r="A58" s="26" t="s">
        <v>176</v>
      </c>
      <c r="B58" s="27">
        <v>558</v>
      </c>
      <c r="C58" s="27" t="s">
        <v>21</v>
      </c>
      <c r="D58" s="26" t="s">
        <v>178</v>
      </c>
      <c r="E58" s="27" t="s">
        <v>4</v>
      </c>
      <c r="F58" s="58"/>
      <c r="G58" s="14">
        <v>4.0999999999999996</v>
      </c>
      <c r="H58" s="29">
        <f t="shared" si="1"/>
        <v>0</v>
      </c>
    </row>
    <row r="59" spans="1:8" x14ac:dyDescent="0.25">
      <c r="A59" s="26" t="s">
        <v>176</v>
      </c>
      <c r="B59" s="27">
        <v>558</v>
      </c>
      <c r="C59" s="27" t="s">
        <v>22</v>
      </c>
      <c r="D59" s="26" t="s">
        <v>179</v>
      </c>
      <c r="E59" s="27" t="s">
        <v>4</v>
      </c>
      <c r="F59" s="58"/>
      <c r="G59" s="14">
        <v>7.18</v>
      </c>
      <c r="H59" s="29">
        <f t="shared" si="1"/>
        <v>0</v>
      </c>
    </row>
    <row r="60" spans="1:8" x14ac:dyDescent="0.25">
      <c r="A60" s="26" t="s">
        <v>176</v>
      </c>
      <c r="B60" s="27">
        <v>558</v>
      </c>
      <c r="C60" s="27" t="s">
        <v>38</v>
      </c>
      <c r="D60" s="26" t="s">
        <v>180</v>
      </c>
      <c r="E60" s="27" t="s">
        <v>185</v>
      </c>
      <c r="F60" s="58"/>
      <c r="G60" s="48">
        <v>2</v>
      </c>
      <c r="H60" s="29">
        <f t="shared" si="1"/>
        <v>0</v>
      </c>
    </row>
    <row r="61" spans="1:8" x14ac:dyDescent="0.25">
      <c r="A61" s="26" t="s">
        <v>176</v>
      </c>
      <c r="B61" s="27">
        <v>558</v>
      </c>
      <c r="C61" s="27" t="s">
        <v>57</v>
      </c>
      <c r="D61" s="26" t="s">
        <v>181</v>
      </c>
      <c r="E61" s="27" t="s">
        <v>4</v>
      </c>
      <c r="F61" s="58"/>
      <c r="G61" s="14">
        <v>11.98</v>
      </c>
      <c r="H61" s="29">
        <f t="shared" si="1"/>
        <v>0</v>
      </c>
    </row>
    <row r="62" spans="1:8" x14ac:dyDescent="0.25">
      <c r="A62" s="26" t="s">
        <v>176</v>
      </c>
      <c r="B62" s="27">
        <v>558</v>
      </c>
      <c r="C62" s="27" t="s">
        <v>95</v>
      </c>
      <c r="D62" s="26" t="s">
        <v>182</v>
      </c>
      <c r="E62" s="27" t="s">
        <v>4</v>
      </c>
      <c r="F62" s="58"/>
      <c r="G62" s="14">
        <v>7.64</v>
      </c>
      <c r="H62" s="29">
        <f t="shared" si="1"/>
        <v>0</v>
      </c>
    </row>
    <row r="63" spans="1:8" x14ac:dyDescent="0.25">
      <c r="A63" s="26" t="s">
        <v>176</v>
      </c>
      <c r="B63" s="27">
        <v>558</v>
      </c>
      <c r="C63" s="27" t="s">
        <v>96</v>
      </c>
      <c r="D63" s="26" t="s">
        <v>183</v>
      </c>
      <c r="E63" s="27" t="s">
        <v>4</v>
      </c>
      <c r="F63" s="58"/>
      <c r="G63" s="14">
        <v>2.5299999999999998</v>
      </c>
      <c r="H63" s="29">
        <f t="shared" si="1"/>
        <v>0</v>
      </c>
    </row>
    <row r="64" spans="1:8" x14ac:dyDescent="0.25">
      <c r="A64" s="26" t="s">
        <v>176</v>
      </c>
      <c r="B64" s="27">
        <v>558</v>
      </c>
      <c r="C64" s="27" t="s">
        <v>119</v>
      </c>
      <c r="D64" s="26" t="s">
        <v>184</v>
      </c>
      <c r="E64" s="27" t="s">
        <v>185</v>
      </c>
      <c r="F64" s="58"/>
      <c r="G64" s="14">
        <v>1.1399999999999999</v>
      </c>
      <c r="H64" s="29">
        <f t="shared" si="1"/>
        <v>0</v>
      </c>
    </row>
    <row r="65" spans="1:8" x14ac:dyDescent="0.25">
      <c r="A65" s="20" t="s">
        <v>177</v>
      </c>
      <c r="B65" s="25">
        <v>367</v>
      </c>
      <c r="C65" s="25" t="s">
        <v>21</v>
      </c>
      <c r="D65" s="20" t="s">
        <v>186</v>
      </c>
      <c r="E65" s="25" t="s">
        <v>31</v>
      </c>
      <c r="F65" s="63"/>
      <c r="G65" s="15">
        <v>13.52</v>
      </c>
      <c r="H65" s="24">
        <f t="shared" si="1"/>
        <v>0</v>
      </c>
    </row>
    <row r="66" spans="1:8" x14ac:dyDescent="0.25">
      <c r="A66" s="20" t="s">
        <v>177</v>
      </c>
      <c r="B66" s="25">
        <v>367</v>
      </c>
      <c r="C66" s="25" t="s">
        <v>22</v>
      </c>
      <c r="D66" s="20" t="s">
        <v>187</v>
      </c>
      <c r="E66" s="25" t="s">
        <v>31</v>
      </c>
      <c r="F66" s="63"/>
      <c r="G66" s="15">
        <v>12.38</v>
      </c>
      <c r="H66" s="24">
        <f t="shared" si="1"/>
        <v>0</v>
      </c>
    </row>
    <row r="67" spans="1:8" x14ac:dyDescent="0.25">
      <c r="A67" s="20" t="s">
        <v>177</v>
      </c>
      <c r="B67" s="25">
        <v>367</v>
      </c>
      <c r="C67" s="25" t="s">
        <v>38</v>
      </c>
      <c r="D67" s="20" t="s">
        <v>188</v>
      </c>
      <c r="E67" s="25" t="s">
        <v>31</v>
      </c>
      <c r="F67" s="63"/>
      <c r="G67" s="15">
        <v>13.45</v>
      </c>
      <c r="H67" s="24">
        <f t="shared" si="1"/>
        <v>0</v>
      </c>
    </row>
    <row r="68" spans="1:8" x14ac:dyDescent="0.25">
      <c r="A68" s="20" t="s">
        <v>177</v>
      </c>
      <c r="B68" s="25">
        <v>367</v>
      </c>
      <c r="C68" s="25" t="s">
        <v>57</v>
      </c>
      <c r="D68" s="20" t="s">
        <v>189</v>
      </c>
      <c r="E68" s="25" t="s">
        <v>31</v>
      </c>
      <c r="F68" s="63"/>
      <c r="G68" s="15">
        <v>11.72</v>
      </c>
      <c r="H68" s="24">
        <f t="shared" si="1"/>
        <v>0</v>
      </c>
    </row>
    <row r="69" spans="1:8" x14ac:dyDescent="0.25">
      <c r="A69" s="20" t="s">
        <v>177</v>
      </c>
      <c r="B69" s="25">
        <v>367</v>
      </c>
      <c r="C69" s="25" t="s">
        <v>95</v>
      </c>
      <c r="D69" s="20" t="s">
        <v>190</v>
      </c>
      <c r="E69" s="25" t="s">
        <v>31</v>
      </c>
      <c r="F69" s="63"/>
      <c r="G69" s="15">
        <v>17.53</v>
      </c>
      <c r="H69" s="24">
        <f t="shared" si="1"/>
        <v>0</v>
      </c>
    </row>
    <row r="70" spans="1:8" x14ac:dyDescent="0.25">
      <c r="A70" s="26" t="s">
        <v>25</v>
      </c>
      <c r="B70" s="27">
        <v>578</v>
      </c>
      <c r="C70" s="27" t="s">
        <v>21</v>
      </c>
      <c r="D70" s="26" t="s">
        <v>53</v>
      </c>
      <c r="E70" s="27" t="s">
        <v>31</v>
      </c>
      <c r="F70" s="58"/>
      <c r="G70" s="14">
        <v>6.89</v>
      </c>
      <c r="H70" s="29">
        <f t="shared" si="1"/>
        <v>0</v>
      </c>
    </row>
    <row r="71" spans="1:8" x14ac:dyDescent="0.25">
      <c r="A71" s="20" t="s">
        <v>26</v>
      </c>
      <c r="B71" s="25">
        <v>606</v>
      </c>
      <c r="C71" s="25" t="s">
        <v>21</v>
      </c>
      <c r="D71" s="20" t="s">
        <v>54</v>
      </c>
      <c r="E71" s="25" t="s">
        <v>4</v>
      </c>
      <c r="F71" s="63"/>
      <c r="G71" s="15">
        <v>2.66</v>
      </c>
      <c r="H71" s="24">
        <f t="shared" si="1"/>
        <v>0</v>
      </c>
    </row>
    <row r="72" spans="1:8" x14ac:dyDescent="0.25">
      <c r="A72" s="20" t="s">
        <v>26</v>
      </c>
      <c r="B72" s="25">
        <v>606</v>
      </c>
      <c r="C72" s="25" t="s">
        <v>22</v>
      </c>
      <c r="D72" s="20" t="s">
        <v>55</v>
      </c>
      <c r="E72" s="25" t="s">
        <v>4</v>
      </c>
      <c r="F72" s="63"/>
      <c r="G72" s="15">
        <v>3.42</v>
      </c>
      <c r="H72" s="24">
        <f t="shared" ref="H72:H103" si="2">F72*G72</f>
        <v>0</v>
      </c>
    </row>
    <row r="73" spans="1:8" x14ac:dyDescent="0.25">
      <c r="A73" s="20" t="s">
        <v>26</v>
      </c>
      <c r="B73" s="25">
        <v>606</v>
      </c>
      <c r="C73" s="25" t="s">
        <v>38</v>
      </c>
      <c r="D73" s="20" t="s">
        <v>56</v>
      </c>
      <c r="E73" s="25" t="s">
        <v>4</v>
      </c>
      <c r="F73" s="63"/>
      <c r="G73" s="15">
        <v>4.49</v>
      </c>
      <c r="H73" s="24">
        <f t="shared" si="2"/>
        <v>0</v>
      </c>
    </row>
    <row r="74" spans="1:8" x14ac:dyDescent="0.25">
      <c r="A74" s="20" t="s">
        <v>26</v>
      </c>
      <c r="B74" s="25">
        <v>606</v>
      </c>
      <c r="C74" s="25" t="s">
        <v>57</v>
      </c>
      <c r="D74" s="20" t="s">
        <v>58</v>
      </c>
      <c r="E74" s="25" t="s">
        <v>4</v>
      </c>
      <c r="F74" s="63"/>
      <c r="G74" s="15">
        <v>9.84</v>
      </c>
      <c r="H74" s="24">
        <f t="shared" si="2"/>
        <v>0</v>
      </c>
    </row>
    <row r="75" spans="1:8" x14ac:dyDescent="0.25">
      <c r="A75" s="26" t="s">
        <v>111</v>
      </c>
      <c r="B75" s="27">
        <v>575</v>
      </c>
      <c r="C75" s="27" t="s">
        <v>21</v>
      </c>
      <c r="D75" s="26" t="s">
        <v>112</v>
      </c>
      <c r="E75" s="27" t="s">
        <v>31</v>
      </c>
      <c r="F75" s="58"/>
      <c r="G75" s="14">
        <v>0.9</v>
      </c>
      <c r="H75" s="29">
        <f t="shared" si="2"/>
        <v>0</v>
      </c>
    </row>
    <row r="76" spans="1:8" x14ac:dyDescent="0.25">
      <c r="A76" s="20" t="s">
        <v>28</v>
      </c>
      <c r="B76" s="25">
        <v>612</v>
      </c>
      <c r="C76" s="25" t="s">
        <v>21</v>
      </c>
      <c r="D76" s="20" t="s">
        <v>61</v>
      </c>
      <c r="E76" s="25" t="s">
        <v>6</v>
      </c>
      <c r="F76" s="63"/>
      <c r="G76" s="47">
        <v>385.62</v>
      </c>
      <c r="H76" s="24">
        <f t="shared" si="2"/>
        <v>0</v>
      </c>
    </row>
    <row r="77" spans="1:8" x14ac:dyDescent="0.25">
      <c r="A77" s="26" t="s">
        <v>62</v>
      </c>
      <c r="B77" s="27">
        <v>490</v>
      </c>
      <c r="C77" s="27" t="s">
        <v>21</v>
      </c>
      <c r="D77" s="26" t="s">
        <v>63</v>
      </c>
      <c r="E77" s="27" t="s">
        <v>6</v>
      </c>
      <c r="F77" s="58"/>
      <c r="G77" s="14">
        <v>66.540000000000006</v>
      </c>
      <c r="H77" s="29">
        <f t="shared" si="2"/>
        <v>0</v>
      </c>
    </row>
    <row r="78" spans="1:8" x14ac:dyDescent="0.25">
      <c r="A78" s="20" t="s">
        <v>29</v>
      </c>
      <c r="B78" s="25">
        <v>620</v>
      </c>
      <c r="C78" s="25" t="s">
        <v>21</v>
      </c>
      <c r="D78" s="20" t="s">
        <v>64</v>
      </c>
      <c r="E78" s="25" t="s">
        <v>4</v>
      </c>
      <c r="F78" s="63"/>
      <c r="G78" s="15">
        <v>7.92</v>
      </c>
      <c r="H78" s="24">
        <f t="shared" si="2"/>
        <v>0</v>
      </c>
    </row>
    <row r="79" spans="1:8" x14ac:dyDescent="0.25">
      <c r="A79" s="20" t="s">
        <v>29</v>
      </c>
      <c r="B79" s="25">
        <v>620</v>
      </c>
      <c r="C79" s="25" t="s">
        <v>22</v>
      </c>
      <c r="D79" s="20" t="s">
        <v>65</v>
      </c>
      <c r="E79" s="25" t="s">
        <v>4</v>
      </c>
      <c r="F79" s="63"/>
      <c r="G79" s="15">
        <v>12.98</v>
      </c>
      <c r="H79" s="24">
        <f t="shared" si="2"/>
        <v>0</v>
      </c>
    </row>
    <row r="80" spans="1:8" x14ac:dyDescent="0.25">
      <c r="A80" s="20" t="s">
        <v>29</v>
      </c>
      <c r="B80" s="25">
        <v>620</v>
      </c>
      <c r="C80" s="25" t="s">
        <v>38</v>
      </c>
      <c r="D80" s="20" t="s">
        <v>66</v>
      </c>
      <c r="E80" s="25" t="s">
        <v>4</v>
      </c>
      <c r="F80" s="63"/>
      <c r="G80" s="15">
        <v>13.64</v>
      </c>
      <c r="H80" s="24">
        <f t="shared" si="2"/>
        <v>0</v>
      </c>
    </row>
    <row r="81" spans="1:8" x14ac:dyDescent="0.25">
      <c r="A81" s="26" t="s">
        <v>191</v>
      </c>
      <c r="B81" s="27">
        <v>635</v>
      </c>
      <c r="C81" s="27" t="s">
        <v>21</v>
      </c>
      <c r="D81" s="26" t="s">
        <v>192</v>
      </c>
      <c r="E81" s="27" t="s">
        <v>6</v>
      </c>
      <c r="F81" s="58"/>
      <c r="G81" s="14">
        <v>4954.29</v>
      </c>
      <c r="H81" s="29">
        <f t="shared" si="2"/>
        <v>0</v>
      </c>
    </row>
    <row r="82" spans="1:8" x14ac:dyDescent="0.25">
      <c r="A82" s="26" t="s">
        <v>191</v>
      </c>
      <c r="B82" s="27">
        <v>635</v>
      </c>
      <c r="C82" s="27" t="s">
        <v>22</v>
      </c>
      <c r="D82" s="26" t="s">
        <v>193</v>
      </c>
      <c r="E82" s="27" t="s">
        <v>6</v>
      </c>
      <c r="F82" s="58"/>
      <c r="G82" s="14">
        <v>8854.11</v>
      </c>
      <c r="H82" s="29">
        <f t="shared" si="2"/>
        <v>0</v>
      </c>
    </row>
    <row r="83" spans="1:8" x14ac:dyDescent="0.25">
      <c r="A83" s="26" t="s">
        <v>191</v>
      </c>
      <c r="B83" s="27">
        <v>635</v>
      </c>
      <c r="C83" s="27" t="s">
        <v>38</v>
      </c>
      <c r="D83" s="26" t="s">
        <v>194</v>
      </c>
      <c r="E83" s="27" t="s">
        <v>6</v>
      </c>
      <c r="F83" s="58"/>
      <c r="G83" s="14">
        <v>1686.74</v>
      </c>
      <c r="H83" s="29">
        <f t="shared" si="2"/>
        <v>0</v>
      </c>
    </row>
    <row r="84" spans="1:8" x14ac:dyDescent="0.25">
      <c r="A84" s="26" t="s">
        <v>191</v>
      </c>
      <c r="B84" s="27">
        <v>635</v>
      </c>
      <c r="C84" s="27" t="s">
        <v>57</v>
      </c>
      <c r="D84" s="26" t="s">
        <v>195</v>
      </c>
      <c r="E84" s="27" t="s">
        <v>6</v>
      </c>
      <c r="F84" s="58"/>
      <c r="G84" s="14">
        <v>6386.6</v>
      </c>
      <c r="H84" s="29">
        <f t="shared" si="2"/>
        <v>0</v>
      </c>
    </row>
    <row r="85" spans="1:8" x14ac:dyDescent="0.25">
      <c r="A85" s="26" t="s">
        <v>191</v>
      </c>
      <c r="B85" s="27">
        <v>635</v>
      </c>
      <c r="C85" s="27" t="s">
        <v>95</v>
      </c>
      <c r="D85" s="26" t="s">
        <v>196</v>
      </c>
      <c r="E85" s="27" t="s">
        <v>6</v>
      </c>
      <c r="F85" s="58"/>
      <c r="G85" s="14">
        <v>3864.31</v>
      </c>
      <c r="H85" s="29">
        <f t="shared" si="2"/>
        <v>0</v>
      </c>
    </row>
    <row r="86" spans="1:8" x14ac:dyDescent="0.25">
      <c r="A86" s="20" t="s">
        <v>197</v>
      </c>
      <c r="B86" s="25">
        <v>360</v>
      </c>
      <c r="C86" s="25" t="s">
        <v>21</v>
      </c>
      <c r="D86" s="20" t="s">
        <v>198</v>
      </c>
      <c r="E86" s="25" t="s">
        <v>32</v>
      </c>
      <c r="F86" s="63"/>
      <c r="G86" s="15">
        <v>5.46</v>
      </c>
      <c r="H86" s="24">
        <f t="shared" si="2"/>
        <v>0</v>
      </c>
    </row>
    <row r="87" spans="1:8" x14ac:dyDescent="0.25">
      <c r="A87" s="26" t="s">
        <v>199</v>
      </c>
      <c r="B87" s="27">
        <v>313</v>
      </c>
      <c r="C87" s="27" t="s">
        <v>21</v>
      </c>
      <c r="D87" s="26" t="s">
        <v>200</v>
      </c>
      <c r="E87" s="27" t="s">
        <v>201</v>
      </c>
      <c r="F87" s="58"/>
      <c r="G87" s="14">
        <v>0.25</v>
      </c>
      <c r="H87" s="29">
        <f t="shared" si="2"/>
        <v>0</v>
      </c>
    </row>
    <row r="88" spans="1:8" x14ac:dyDescent="0.25">
      <c r="A88" s="26" t="s">
        <v>199</v>
      </c>
      <c r="B88" s="27">
        <v>313</v>
      </c>
      <c r="C88" s="27" t="s">
        <v>22</v>
      </c>
      <c r="D88" s="26" t="s">
        <v>202</v>
      </c>
      <c r="E88" s="27" t="s">
        <v>201</v>
      </c>
      <c r="F88" s="58"/>
      <c r="G88" s="14">
        <v>0.2</v>
      </c>
      <c r="H88" s="29">
        <f t="shared" si="2"/>
        <v>0</v>
      </c>
    </row>
    <row r="89" spans="1:8" x14ac:dyDescent="0.25">
      <c r="A89" s="26" t="s">
        <v>199</v>
      </c>
      <c r="B89" s="27">
        <v>313</v>
      </c>
      <c r="C89" s="27" t="s">
        <v>96</v>
      </c>
      <c r="D89" s="26" t="s">
        <v>238</v>
      </c>
      <c r="E89" s="27" t="s">
        <v>31</v>
      </c>
      <c r="F89" s="58"/>
      <c r="G89" s="14">
        <v>4</v>
      </c>
      <c r="H89" s="29">
        <f t="shared" si="2"/>
        <v>0</v>
      </c>
    </row>
    <row r="90" spans="1:8" x14ac:dyDescent="0.25">
      <c r="A90" s="26" t="s">
        <v>199</v>
      </c>
      <c r="B90" s="27">
        <v>313</v>
      </c>
      <c r="C90" s="27" t="s">
        <v>119</v>
      </c>
      <c r="D90" s="26" t="s">
        <v>239</v>
      </c>
      <c r="E90" s="27" t="s">
        <v>31</v>
      </c>
      <c r="F90" s="58"/>
      <c r="G90" s="14">
        <v>5.24</v>
      </c>
      <c r="H90" s="29">
        <f t="shared" si="2"/>
        <v>0</v>
      </c>
    </row>
    <row r="91" spans="1:8" x14ac:dyDescent="0.25">
      <c r="A91" s="26" t="s">
        <v>199</v>
      </c>
      <c r="B91" s="27">
        <v>313</v>
      </c>
      <c r="C91" s="27" t="s">
        <v>206</v>
      </c>
      <c r="D91" s="26" t="s">
        <v>240</v>
      </c>
      <c r="E91" s="27" t="s">
        <v>31</v>
      </c>
      <c r="F91" s="58"/>
      <c r="G91" s="14">
        <v>10.32</v>
      </c>
      <c r="H91" s="29">
        <f t="shared" si="2"/>
        <v>0</v>
      </c>
    </row>
    <row r="92" spans="1:8" x14ac:dyDescent="0.25">
      <c r="A92" s="26" t="s">
        <v>199</v>
      </c>
      <c r="B92" s="27">
        <v>313</v>
      </c>
      <c r="C92" s="27" t="s">
        <v>217</v>
      </c>
      <c r="D92" s="26" t="s">
        <v>203</v>
      </c>
      <c r="E92" s="27" t="s">
        <v>201</v>
      </c>
      <c r="F92" s="58"/>
      <c r="G92" s="14">
        <v>5.13</v>
      </c>
      <c r="H92" s="29">
        <f t="shared" si="2"/>
        <v>0</v>
      </c>
    </row>
    <row r="93" spans="1:8" x14ac:dyDescent="0.25">
      <c r="A93" s="26" t="s">
        <v>199</v>
      </c>
      <c r="B93" s="27">
        <v>313</v>
      </c>
      <c r="C93" s="27" t="s">
        <v>218</v>
      </c>
      <c r="D93" s="26" t="s">
        <v>204</v>
      </c>
      <c r="E93" s="27" t="s">
        <v>201</v>
      </c>
      <c r="F93" s="58"/>
      <c r="G93" s="14">
        <v>1.93</v>
      </c>
      <c r="H93" s="29">
        <f t="shared" si="2"/>
        <v>0</v>
      </c>
    </row>
    <row r="94" spans="1:8" x14ac:dyDescent="0.25">
      <c r="A94" s="26" t="s">
        <v>199</v>
      </c>
      <c r="B94" s="27">
        <v>313</v>
      </c>
      <c r="C94" s="27" t="s">
        <v>219</v>
      </c>
      <c r="D94" s="26" t="s">
        <v>205</v>
      </c>
      <c r="E94" s="27" t="s">
        <v>201</v>
      </c>
      <c r="F94" s="58"/>
      <c r="G94" s="14">
        <v>1.8</v>
      </c>
      <c r="H94" s="29">
        <f t="shared" si="2"/>
        <v>0</v>
      </c>
    </row>
    <row r="95" spans="1:8" x14ac:dyDescent="0.25">
      <c r="A95" s="26" t="s">
        <v>199</v>
      </c>
      <c r="B95" s="27">
        <v>313</v>
      </c>
      <c r="C95" s="27" t="s">
        <v>216</v>
      </c>
      <c r="D95" s="26" t="s">
        <v>207</v>
      </c>
      <c r="E95" s="27" t="s">
        <v>201</v>
      </c>
      <c r="F95" s="58"/>
      <c r="G95" s="14">
        <v>1.47</v>
      </c>
      <c r="H95" s="29">
        <f t="shared" si="2"/>
        <v>0</v>
      </c>
    </row>
    <row r="96" spans="1:8" x14ac:dyDescent="0.25">
      <c r="A96" s="20" t="s">
        <v>208</v>
      </c>
      <c r="B96" s="25">
        <v>634</v>
      </c>
      <c r="C96" s="25" t="s">
        <v>21</v>
      </c>
      <c r="D96" s="20" t="s">
        <v>209</v>
      </c>
      <c r="E96" s="25" t="s">
        <v>185</v>
      </c>
      <c r="F96" s="63"/>
      <c r="G96" s="15">
        <v>5.9</v>
      </c>
      <c r="H96" s="24">
        <f t="shared" si="2"/>
        <v>0</v>
      </c>
    </row>
    <row r="97" spans="1:8" x14ac:dyDescent="0.25">
      <c r="A97" s="20" t="s">
        <v>208</v>
      </c>
      <c r="B97" s="25">
        <v>634</v>
      </c>
      <c r="C97" s="25" t="s">
        <v>22</v>
      </c>
      <c r="D97" s="20" t="s">
        <v>210</v>
      </c>
      <c r="E97" s="25" t="s">
        <v>185</v>
      </c>
      <c r="F97" s="63"/>
      <c r="G97" s="15">
        <v>2.54</v>
      </c>
      <c r="H97" s="24">
        <f t="shared" si="2"/>
        <v>0</v>
      </c>
    </row>
    <row r="98" spans="1:8" x14ac:dyDescent="0.25">
      <c r="A98" s="20" t="s">
        <v>208</v>
      </c>
      <c r="B98" s="25">
        <v>634</v>
      </c>
      <c r="C98" s="25" t="s">
        <v>38</v>
      </c>
      <c r="D98" s="20" t="s">
        <v>211</v>
      </c>
      <c r="E98" s="25" t="s">
        <v>185</v>
      </c>
      <c r="F98" s="63"/>
      <c r="G98" s="15">
        <v>1.94</v>
      </c>
      <c r="H98" s="24">
        <f t="shared" si="2"/>
        <v>0</v>
      </c>
    </row>
    <row r="99" spans="1:8" x14ac:dyDescent="0.25">
      <c r="A99" s="20" t="s">
        <v>208</v>
      </c>
      <c r="B99" s="25">
        <v>634</v>
      </c>
      <c r="C99" s="25" t="s">
        <v>57</v>
      </c>
      <c r="D99" s="20" t="s">
        <v>212</v>
      </c>
      <c r="E99" s="25" t="s">
        <v>185</v>
      </c>
      <c r="F99" s="63"/>
      <c r="G99" s="15">
        <v>3.18</v>
      </c>
      <c r="H99" s="24">
        <f t="shared" si="2"/>
        <v>0</v>
      </c>
    </row>
    <row r="100" spans="1:8" x14ac:dyDescent="0.25">
      <c r="A100" s="20" t="s">
        <v>208</v>
      </c>
      <c r="B100" s="25">
        <v>634</v>
      </c>
      <c r="C100" s="25" t="s">
        <v>95</v>
      </c>
      <c r="D100" s="20" t="s">
        <v>213</v>
      </c>
      <c r="E100" s="25" t="s">
        <v>185</v>
      </c>
      <c r="F100" s="63"/>
      <c r="G100" s="15">
        <v>2.56</v>
      </c>
      <c r="H100" s="24">
        <f t="shared" si="2"/>
        <v>0</v>
      </c>
    </row>
    <row r="101" spans="1:8" x14ac:dyDescent="0.25">
      <c r="A101" s="20" t="s">
        <v>208</v>
      </c>
      <c r="B101" s="25">
        <v>634</v>
      </c>
      <c r="C101" s="25" t="s">
        <v>96</v>
      </c>
      <c r="D101" s="20" t="s">
        <v>214</v>
      </c>
      <c r="E101" s="25" t="s">
        <v>4</v>
      </c>
      <c r="F101" s="63"/>
      <c r="G101" s="15">
        <v>39.520000000000003</v>
      </c>
      <c r="H101" s="24">
        <f t="shared" si="2"/>
        <v>0</v>
      </c>
    </row>
    <row r="102" spans="1:8" x14ac:dyDescent="0.25">
      <c r="A102" s="26" t="s">
        <v>215</v>
      </c>
      <c r="B102" s="27">
        <v>359</v>
      </c>
      <c r="C102" s="27" t="s">
        <v>21</v>
      </c>
      <c r="D102" s="26" t="s">
        <v>215</v>
      </c>
      <c r="E102" s="27" t="s">
        <v>201</v>
      </c>
      <c r="F102" s="58"/>
      <c r="G102" s="14">
        <v>0.17</v>
      </c>
      <c r="H102" s="29">
        <f t="shared" si="2"/>
        <v>0</v>
      </c>
    </row>
    <row r="103" spans="1:8" x14ac:dyDescent="0.25">
      <c r="A103" s="20" t="s">
        <v>30</v>
      </c>
      <c r="B103" s="25">
        <v>638</v>
      </c>
      <c r="C103" s="25" t="s">
        <v>21</v>
      </c>
      <c r="D103" s="20" t="s">
        <v>126</v>
      </c>
      <c r="E103" s="25" t="s">
        <v>32</v>
      </c>
      <c r="F103" s="63"/>
      <c r="G103" s="15">
        <v>2.4300000000000002</v>
      </c>
      <c r="H103" s="24">
        <f t="shared" si="2"/>
        <v>0</v>
      </c>
    </row>
    <row r="104" spans="1:8" x14ac:dyDescent="0.25">
      <c r="A104" s="26" t="s">
        <v>113</v>
      </c>
      <c r="B104" s="27">
        <v>614</v>
      </c>
      <c r="C104" s="27" t="s">
        <v>21</v>
      </c>
      <c r="D104" s="26" t="s">
        <v>114</v>
      </c>
      <c r="E104" s="27" t="s">
        <v>107</v>
      </c>
      <c r="F104" s="58"/>
      <c r="G104" s="14">
        <v>1800</v>
      </c>
      <c r="H104" s="29">
        <f t="shared" ref="H104:H107" si="3">F104*G104</f>
        <v>0</v>
      </c>
    </row>
    <row r="105" spans="1:8" x14ac:dyDescent="0.25">
      <c r="A105" s="26" t="s">
        <v>113</v>
      </c>
      <c r="B105" s="27">
        <v>614</v>
      </c>
      <c r="C105" s="27" t="s">
        <v>22</v>
      </c>
      <c r="D105" s="26" t="s">
        <v>115</v>
      </c>
      <c r="E105" s="27" t="s">
        <v>107</v>
      </c>
      <c r="F105" s="58"/>
      <c r="G105" s="14">
        <v>1800</v>
      </c>
      <c r="H105" s="29">
        <f t="shared" si="3"/>
        <v>0</v>
      </c>
    </row>
    <row r="106" spans="1:8" x14ac:dyDescent="0.25">
      <c r="A106" s="26" t="s">
        <v>113</v>
      </c>
      <c r="B106" s="27">
        <v>614</v>
      </c>
      <c r="C106" s="27" t="s">
        <v>96</v>
      </c>
      <c r="D106" s="26" t="s">
        <v>230</v>
      </c>
      <c r="E106" s="27" t="s">
        <v>107</v>
      </c>
      <c r="F106" s="58"/>
      <c r="G106" s="14">
        <v>1800</v>
      </c>
      <c r="H106" s="29">
        <f t="shared" si="3"/>
        <v>0</v>
      </c>
    </row>
    <row r="107" spans="1:8" x14ac:dyDescent="0.25">
      <c r="A107" s="26" t="s">
        <v>113</v>
      </c>
      <c r="B107" s="27">
        <v>614</v>
      </c>
      <c r="C107" s="27" t="s">
        <v>119</v>
      </c>
      <c r="D107" s="26" t="s">
        <v>120</v>
      </c>
      <c r="E107" s="27" t="s">
        <v>31</v>
      </c>
      <c r="F107" s="58"/>
      <c r="G107" s="14">
        <v>5.93</v>
      </c>
      <c r="H107" s="29">
        <f t="shared" si="3"/>
        <v>0</v>
      </c>
    </row>
    <row r="108" spans="1:8" x14ac:dyDescent="0.25">
      <c r="C108" s="11"/>
      <c r="H108" s="9"/>
    </row>
    <row r="109" spans="1:8" x14ac:dyDescent="0.25">
      <c r="F109" s="102" t="s">
        <v>39</v>
      </c>
      <c r="G109" s="101"/>
      <c r="H109" s="70">
        <f>IF(SUM(H8:H107)&gt;20000,20000,SUM(H8:H107))</f>
        <v>0</v>
      </c>
    </row>
    <row r="111" spans="1:8" x14ac:dyDescent="0.25">
      <c r="E111" s="5"/>
      <c r="F111" s="5"/>
    </row>
    <row r="115" spans="4:7" ht="18.75" x14ac:dyDescent="0.3">
      <c r="D115" s="7" t="s">
        <v>271</v>
      </c>
      <c r="E115" s="7"/>
      <c r="F115" s="7"/>
    </row>
    <row r="116" spans="4:7" x14ac:dyDescent="0.25">
      <c r="D116" t="s">
        <v>83</v>
      </c>
      <c r="E116" t="s">
        <v>84</v>
      </c>
      <c r="F116" t="s">
        <v>85</v>
      </c>
      <c r="G116" t="s">
        <v>86</v>
      </c>
    </row>
    <row r="117" spans="4:7" ht="30" x14ac:dyDescent="0.25">
      <c r="D117" s="8" t="s">
        <v>71</v>
      </c>
      <c r="E117" s="6" t="s">
        <v>74</v>
      </c>
      <c r="F117" s="6" t="s">
        <v>72</v>
      </c>
      <c r="G117" s="6" t="s">
        <v>73</v>
      </c>
    </row>
    <row r="118" spans="4:7" x14ac:dyDescent="0.25">
      <c r="D118" t="s">
        <v>70</v>
      </c>
      <c r="E118">
        <v>250</v>
      </c>
      <c r="G118">
        <f t="shared" ref="G118:G141" si="4">E118*F118/1000</f>
        <v>0</v>
      </c>
    </row>
    <row r="119" spans="4:7" x14ac:dyDescent="0.25">
      <c r="D119" t="s">
        <v>75</v>
      </c>
      <c r="E119">
        <v>500</v>
      </c>
      <c r="G119">
        <f t="shared" si="4"/>
        <v>0</v>
      </c>
    </row>
    <row r="120" spans="4:7" x14ac:dyDescent="0.25">
      <c r="D120" t="s">
        <v>76</v>
      </c>
      <c r="E120">
        <v>800</v>
      </c>
      <c r="G120">
        <f t="shared" si="4"/>
        <v>0</v>
      </c>
    </row>
    <row r="121" spans="4:7" x14ac:dyDescent="0.25">
      <c r="D121" t="s">
        <v>78</v>
      </c>
      <c r="E121">
        <v>1100</v>
      </c>
      <c r="G121">
        <f t="shared" si="4"/>
        <v>0</v>
      </c>
    </row>
    <row r="122" spans="4:7" x14ac:dyDescent="0.25">
      <c r="D122" t="s">
        <v>77</v>
      </c>
      <c r="E122">
        <v>1450</v>
      </c>
      <c r="G122">
        <f t="shared" si="4"/>
        <v>0</v>
      </c>
    </row>
    <row r="123" spans="4:7" x14ac:dyDescent="0.25">
      <c r="D123" t="s">
        <v>79</v>
      </c>
      <c r="E123">
        <v>1065</v>
      </c>
      <c r="G123">
        <f t="shared" si="4"/>
        <v>0</v>
      </c>
    </row>
    <row r="124" spans="4:7" x14ac:dyDescent="0.25">
      <c r="D124" t="s">
        <v>80</v>
      </c>
      <c r="E124">
        <v>1400</v>
      </c>
      <c r="G124">
        <f t="shared" si="4"/>
        <v>0</v>
      </c>
    </row>
    <row r="125" spans="4:7" x14ac:dyDescent="0.25">
      <c r="D125" t="s">
        <v>129</v>
      </c>
      <c r="E125">
        <v>4</v>
      </c>
      <c r="G125">
        <f t="shared" si="4"/>
        <v>0</v>
      </c>
    </row>
    <row r="126" spans="4:7" x14ac:dyDescent="0.25">
      <c r="D126" t="s">
        <v>130</v>
      </c>
      <c r="E126">
        <v>2.2000000000000002</v>
      </c>
      <c r="G126">
        <f t="shared" si="4"/>
        <v>0</v>
      </c>
    </row>
    <row r="127" spans="4:7" x14ac:dyDescent="0.25">
      <c r="D127" t="s">
        <v>131</v>
      </c>
      <c r="E127">
        <v>4</v>
      </c>
      <c r="G127">
        <f t="shared" si="4"/>
        <v>0</v>
      </c>
    </row>
    <row r="128" spans="4:7" x14ac:dyDescent="0.25">
      <c r="D128" t="s">
        <v>132</v>
      </c>
      <c r="E128">
        <v>2.2000000000000002</v>
      </c>
      <c r="G128">
        <f t="shared" si="4"/>
        <v>0</v>
      </c>
    </row>
    <row r="129" spans="4:7" x14ac:dyDescent="0.25">
      <c r="D129" t="s">
        <v>127</v>
      </c>
      <c r="E129">
        <v>20</v>
      </c>
      <c r="G129">
        <f t="shared" si="4"/>
        <v>0</v>
      </c>
    </row>
    <row r="130" spans="4:7" x14ac:dyDescent="0.25">
      <c r="D130" t="s">
        <v>128</v>
      </c>
      <c r="E130">
        <v>15</v>
      </c>
      <c r="G130">
        <f t="shared" si="4"/>
        <v>0</v>
      </c>
    </row>
    <row r="131" spans="4:7" x14ac:dyDescent="0.25">
      <c r="D131" t="s">
        <v>133</v>
      </c>
      <c r="E131">
        <v>30</v>
      </c>
      <c r="G131">
        <f t="shared" si="4"/>
        <v>0</v>
      </c>
    </row>
    <row r="132" spans="4:7" x14ac:dyDescent="0.25">
      <c r="D132" t="s">
        <v>137</v>
      </c>
      <c r="E132">
        <v>135</v>
      </c>
      <c r="G132">
        <f t="shared" si="4"/>
        <v>0</v>
      </c>
    </row>
    <row r="133" spans="4:7" x14ac:dyDescent="0.25">
      <c r="D133" t="s">
        <v>134</v>
      </c>
      <c r="E133">
        <v>433</v>
      </c>
      <c r="G133">
        <f t="shared" si="4"/>
        <v>0</v>
      </c>
    </row>
    <row r="134" spans="4:7" x14ac:dyDescent="0.25">
      <c r="D134" t="s">
        <v>135</v>
      </c>
      <c r="E134">
        <v>522</v>
      </c>
      <c r="G134">
        <f t="shared" si="4"/>
        <v>0</v>
      </c>
    </row>
    <row r="135" spans="4:7" x14ac:dyDescent="0.25">
      <c r="D135" t="s">
        <v>136</v>
      </c>
      <c r="E135">
        <v>450</v>
      </c>
      <c r="G135">
        <f t="shared" si="4"/>
        <v>0</v>
      </c>
    </row>
    <row r="136" spans="4:7" x14ac:dyDescent="0.25">
      <c r="D136" t="s">
        <v>139</v>
      </c>
      <c r="E136">
        <v>150</v>
      </c>
      <c r="G136">
        <f t="shared" si="4"/>
        <v>0</v>
      </c>
    </row>
    <row r="137" spans="4:7" x14ac:dyDescent="0.25">
      <c r="D137" t="s">
        <v>138</v>
      </c>
      <c r="E137">
        <v>400</v>
      </c>
      <c r="G137">
        <f t="shared" si="4"/>
        <v>0</v>
      </c>
    </row>
    <row r="138" spans="4:7" x14ac:dyDescent="0.25">
      <c r="D138" t="s">
        <v>81</v>
      </c>
      <c r="E138">
        <v>1500</v>
      </c>
      <c r="G138">
        <f t="shared" si="4"/>
        <v>0</v>
      </c>
    </row>
    <row r="139" spans="4:7" x14ac:dyDescent="0.25">
      <c r="D139" t="s">
        <v>140</v>
      </c>
      <c r="E139">
        <v>100</v>
      </c>
      <c r="G139">
        <f t="shared" si="4"/>
        <v>0</v>
      </c>
    </row>
    <row r="140" spans="4:7" x14ac:dyDescent="0.25">
      <c r="D140" t="s">
        <v>82</v>
      </c>
      <c r="E140">
        <v>1100</v>
      </c>
      <c r="G140">
        <f t="shared" si="4"/>
        <v>0</v>
      </c>
    </row>
    <row r="141" spans="4:7" x14ac:dyDescent="0.25">
      <c r="D141" t="s">
        <v>141</v>
      </c>
      <c r="E141">
        <v>125</v>
      </c>
      <c r="G141">
        <f t="shared" si="4"/>
        <v>0</v>
      </c>
    </row>
    <row r="142" spans="4:7" x14ac:dyDescent="0.25">
      <c r="F142" t="s">
        <v>87</v>
      </c>
      <c r="G142">
        <f>SUBTOTAL(109,G117:G141)</f>
        <v>0</v>
      </c>
    </row>
  </sheetData>
  <sortState xmlns:xlrd2="http://schemas.microsoft.com/office/spreadsheetml/2017/richdata2" ref="A50:I51">
    <sortCondition ref="A50:A51"/>
    <sortCondition ref="C50:C51"/>
  </sortState>
  <mergeCells count="3">
    <mergeCell ref="D4:D5"/>
    <mergeCell ref="I2:I4"/>
    <mergeCell ref="F109:G109"/>
  </mergeCells>
  <pageMargins left="0.7" right="0.7" top="0.75" bottom="0.75" header="0.3" footer="0.3"/>
  <pageSetup scale="44"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X98"/>
  <sheetViews>
    <sheetView zoomScaleNormal="100" workbookViewId="0">
      <selection activeCell="L17" sqref="L17"/>
    </sheetView>
  </sheetViews>
  <sheetFormatPr defaultRowHeight="15" x14ac:dyDescent="0.25"/>
  <cols>
    <col min="1" max="1" width="31.5703125" customWidth="1"/>
    <col min="2" max="2" width="13" customWidth="1"/>
    <col min="3" max="3" width="9.7109375" customWidth="1"/>
    <col min="4" max="4" width="105.28515625" customWidth="1"/>
    <col min="5" max="5" width="13.42578125" customWidth="1"/>
    <col min="6" max="6" width="13.28515625" customWidth="1"/>
    <col min="7" max="7" width="14.85546875" customWidth="1"/>
    <col min="8" max="8" width="14.28515625" customWidth="1"/>
    <col min="9" max="9" width="22.28515625" customWidth="1"/>
    <col min="10" max="10" width="11" customWidth="1"/>
  </cols>
  <sheetData>
    <row r="1" spans="1:9" ht="42" x14ac:dyDescent="0.25">
      <c r="B1" s="3"/>
      <c r="D1" s="55" t="s">
        <v>266</v>
      </c>
      <c r="E1" s="3"/>
      <c r="F1" s="3"/>
      <c r="I1" s="61" t="s">
        <v>272</v>
      </c>
    </row>
    <row r="2" spans="1:9" ht="15.75" thickBot="1" x14ac:dyDescent="0.3">
      <c r="B2" s="3"/>
      <c r="E2" s="3"/>
      <c r="F2" s="3"/>
      <c r="I2" s="101"/>
    </row>
    <row r="3" spans="1:9" ht="21" x14ac:dyDescent="0.35">
      <c r="B3" s="3"/>
      <c r="D3" s="67" t="s">
        <v>256</v>
      </c>
      <c r="E3" s="3"/>
      <c r="F3" s="3"/>
      <c r="I3" s="101"/>
    </row>
    <row r="4" spans="1:9" ht="81" customHeight="1" thickBot="1" x14ac:dyDescent="0.3">
      <c r="B4" s="3"/>
      <c r="D4" s="68" t="s">
        <v>275</v>
      </c>
      <c r="E4" s="3"/>
      <c r="F4" s="3"/>
    </row>
    <row r="5" spans="1:9" ht="15.75" thickBot="1" x14ac:dyDescent="0.3">
      <c r="B5" s="3"/>
      <c r="E5" s="3"/>
      <c r="F5" s="3"/>
    </row>
    <row r="6" spans="1:9" ht="48" customHeight="1" thickBot="1" x14ac:dyDescent="0.3">
      <c r="A6" s="65" t="s">
        <v>0</v>
      </c>
      <c r="B6" s="64" t="s">
        <v>1</v>
      </c>
      <c r="C6" s="64" t="s">
        <v>20</v>
      </c>
      <c r="D6" s="66" t="s">
        <v>19</v>
      </c>
      <c r="E6" s="64" t="s">
        <v>2</v>
      </c>
      <c r="F6" s="64" t="s">
        <v>3</v>
      </c>
      <c r="G6" s="64" t="s">
        <v>45</v>
      </c>
      <c r="H6" s="64" t="s">
        <v>23</v>
      </c>
    </row>
    <row r="7" spans="1:9" x14ac:dyDescent="0.25">
      <c r="A7" s="43" t="s">
        <v>49</v>
      </c>
      <c r="B7" s="44">
        <v>342</v>
      </c>
      <c r="C7" s="44" t="s">
        <v>21</v>
      </c>
      <c r="D7" s="43" t="s">
        <v>69</v>
      </c>
      <c r="E7" s="44" t="s">
        <v>6</v>
      </c>
      <c r="F7" s="44"/>
      <c r="G7" s="46">
        <v>241.53</v>
      </c>
      <c r="H7" s="45">
        <f>F7*G7</f>
        <v>0</v>
      </c>
    </row>
    <row r="8" spans="1:9" x14ac:dyDescent="0.25">
      <c r="A8" s="20" t="s">
        <v>49</v>
      </c>
      <c r="B8" s="25">
        <v>342</v>
      </c>
      <c r="C8" s="25" t="s">
        <v>22</v>
      </c>
      <c r="D8" s="20" t="s">
        <v>88</v>
      </c>
      <c r="E8" s="25" t="s">
        <v>6</v>
      </c>
      <c r="F8" s="25"/>
      <c r="G8" s="15">
        <v>517.33000000000004</v>
      </c>
      <c r="H8" s="31">
        <f>F8*G8</f>
        <v>0</v>
      </c>
    </row>
    <row r="9" spans="1:9" x14ac:dyDescent="0.25">
      <c r="A9" s="20" t="s">
        <v>49</v>
      </c>
      <c r="B9" s="25">
        <v>342</v>
      </c>
      <c r="C9" s="25" t="s">
        <v>38</v>
      </c>
      <c r="D9" s="20" t="s">
        <v>89</v>
      </c>
      <c r="E9" s="25" t="s">
        <v>6</v>
      </c>
      <c r="F9" s="25"/>
      <c r="G9" s="15">
        <v>731.87</v>
      </c>
      <c r="H9" s="31">
        <f>F9*G9</f>
        <v>0</v>
      </c>
    </row>
    <row r="10" spans="1:9" x14ac:dyDescent="0.25">
      <c r="A10" s="26" t="s">
        <v>7</v>
      </c>
      <c r="B10" s="27">
        <v>362</v>
      </c>
      <c r="C10" s="27" t="s">
        <v>21</v>
      </c>
      <c r="D10" s="26" t="s">
        <v>7</v>
      </c>
      <c r="E10" s="27" t="s">
        <v>4</v>
      </c>
      <c r="F10" s="27"/>
      <c r="G10" s="14">
        <v>1.94</v>
      </c>
      <c r="H10" s="32">
        <f>F10*G10</f>
        <v>0</v>
      </c>
    </row>
    <row r="11" spans="1:9" x14ac:dyDescent="0.25">
      <c r="A11" s="20" t="s">
        <v>90</v>
      </c>
      <c r="B11" s="25">
        <v>382</v>
      </c>
      <c r="C11" s="25" t="s">
        <v>21</v>
      </c>
      <c r="D11" s="20" t="s">
        <v>91</v>
      </c>
      <c r="E11" s="25" t="s">
        <v>4</v>
      </c>
      <c r="F11" s="25"/>
      <c r="G11" s="15">
        <v>3</v>
      </c>
      <c r="H11" s="31">
        <f t="shared" ref="H11:H42" si="0">F11*G11</f>
        <v>0</v>
      </c>
    </row>
    <row r="12" spans="1:9" x14ac:dyDescent="0.25">
      <c r="A12" s="20" t="s">
        <v>90</v>
      </c>
      <c r="B12" s="25">
        <v>382</v>
      </c>
      <c r="C12" s="25" t="s">
        <v>22</v>
      </c>
      <c r="D12" s="20" t="s">
        <v>229</v>
      </c>
      <c r="E12" s="25" t="s">
        <v>4</v>
      </c>
      <c r="F12" s="25"/>
      <c r="G12" s="15">
        <v>3</v>
      </c>
      <c r="H12" s="31">
        <f t="shared" si="0"/>
        <v>0</v>
      </c>
    </row>
    <row r="13" spans="1:9" x14ac:dyDescent="0.25">
      <c r="A13" s="20" t="s">
        <v>90</v>
      </c>
      <c r="B13" s="25">
        <v>382</v>
      </c>
      <c r="C13" s="25" t="s">
        <v>38</v>
      </c>
      <c r="D13" s="20" t="s">
        <v>228</v>
      </c>
      <c r="E13" s="25" t="s">
        <v>4</v>
      </c>
      <c r="F13" s="25"/>
      <c r="G13" s="15">
        <v>3</v>
      </c>
      <c r="H13" s="31">
        <f t="shared" si="0"/>
        <v>0</v>
      </c>
    </row>
    <row r="14" spans="1:9" x14ac:dyDescent="0.25">
      <c r="A14" s="20" t="s">
        <v>90</v>
      </c>
      <c r="B14" s="25">
        <v>382</v>
      </c>
      <c r="C14" s="25" t="s">
        <v>57</v>
      </c>
      <c r="D14" s="20" t="s">
        <v>94</v>
      </c>
      <c r="E14" s="25" t="s">
        <v>4</v>
      </c>
      <c r="F14" s="25"/>
      <c r="G14" s="15">
        <v>3</v>
      </c>
      <c r="H14" s="31">
        <f t="shared" si="0"/>
        <v>0</v>
      </c>
    </row>
    <row r="15" spans="1:9" x14ac:dyDescent="0.25">
      <c r="A15" s="20" t="s">
        <v>90</v>
      </c>
      <c r="B15" s="25">
        <v>382</v>
      </c>
      <c r="C15" s="25" t="s">
        <v>95</v>
      </c>
      <c r="D15" s="20" t="s">
        <v>97</v>
      </c>
      <c r="E15" s="25" t="s">
        <v>4</v>
      </c>
      <c r="F15" s="25"/>
      <c r="G15" s="15">
        <v>3</v>
      </c>
      <c r="H15" s="31">
        <f t="shared" si="0"/>
        <v>0</v>
      </c>
    </row>
    <row r="16" spans="1:9" x14ac:dyDescent="0.25">
      <c r="A16" s="26" t="s">
        <v>269</v>
      </c>
      <c r="B16" s="27">
        <v>512</v>
      </c>
      <c r="C16" s="27" t="s">
        <v>21</v>
      </c>
      <c r="D16" s="26" t="s">
        <v>121</v>
      </c>
      <c r="E16" s="27" t="s">
        <v>6</v>
      </c>
      <c r="F16" s="27"/>
      <c r="G16" s="14">
        <v>218.77</v>
      </c>
      <c r="H16" s="32">
        <f>F16*G16</f>
        <v>0</v>
      </c>
    </row>
    <row r="17" spans="1:9" x14ac:dyDescent="0.25">
      <c r="A17" s="26" t="s">
        <v>269</v>
      </c>
      <c r="B17" s="27">
        <v>512</v>
      </c>
      <c r="C17" s="27" t="s">
        <v>22</v>
      </c>
      <c r="D17" s="26" t="s">
        <v>122</v>
      </c>
      <c r="E17" s="27" t="s">
        <v>6</v>
      </c>
      <c r="F17" s="27"/>
      <c r="G17" s="14">
        <v>207.64</v>
      </c>
      <c r="H17" s="32">
        <f>F17*G17</f>
        <v>0</v>
      </c>
    </row>
    <row r="18" spans="1:9" x14ac:dyDescent="0.25">
      <c r="A18" s="26" t="s">
        <v>269</v>
      </c>
      <c r="B18" s="27">
        <v>512</v>
      </c>
      <c r="C18" s="27" t="s">
        <v>38</v>
      </c>
      <c r="D18" s="26" t="s">
        <v>123</v>
      </c>
      <c r="E18" s="27" t="s">
        <v>6</v>
      </c>
      <c r="F18" s="27"/>
      <c r="G18" s="14">
        <v>211.12</v>
      </c>
      <c r="H18" s="32">
        <f>F18*G18</f>
        <v>0</v>
      </c>
    </row>
    <row r="19" spans="1:9" x14ac:dyDescent="0.25">
      <c r="A19" s="26" t="s">
        <v>269</v>
      </c>
      <c r="B19" s="27">
        <v>512</v>
      </c>
      <c r="C19" s="27" t="s">
        <v>57</v>
      </c>
      <c r="D19" s="26" t="s">
        <v>124</v>
      </c>
      <c r="E19" s="27" t="s">
        <v>6</v>
      </c>
      <c r="F19" s="27"/>
      <c r="G19" s="14">
        <v>218.77</v>
      </c>
      <c r="H19" s="32">
        <f>F19*G19</f>
        <v>0</v>
      </c>
    </row>
    <row r="20" spans="1:9" x14ac:dyDescent="0.25">
      <c r="A20" s="26" t="s">
        <v>269</v>
      </c>
      <c r="B20" s="27">
        <v>512</v>
      </c>
      <c r="C20" s="27" t="s">
        <v>95</v>
      </c>
      <c r="D20" s="26" t="s">
        <v>125</v>
      </c>
      <c r="E20" s="27" t="s">
        <v>6</v>
      </c>
      <c r="F20" s="27"/>
      <c r="G20" s="14">
        <v>169</v>
      </c>
      <c r="H20" s="32">
        <f>F20*G20</f>
        <v>0</v>
      </c>
    </row>
    <row r="21" spans="1:9" x14ac:dyDescent="0.25">
      <c r="A21" s="20" t="s">
        <v>10</v>
      </c>
      <c r="B21" s="25">
        <v>410</v>
      </c>
      <c r="C21" s="25" t="s">
        <v>21</v>
      </c>
      <c r="D21" s="20" t="s">
        <v>11</v>
      </c>
      <c r="E21" s="25" t="s">
        <v>12</v>
      </c>
      <c r="F21" s="25"/>
      <c r="G21" s="15">
        <v>49.67</v>
      </c>
      <c r="H21" s="31">
        <f t="shared" si="0"/>
        <v>0</v>
      </c>
    </row>
    <row r="22" spans="1:9" x14ac:dyDescent="0.25">
      <c r="A22" s="20" t="s">
        <v>10</v>
      </c>
      <c r="B22" s="25">
        <v>410</v>
      </c>
      <c r="C22" s="25" t="s">
        <v>22</v>
      </c>
      <c r="D22" s="20" t="s">
        <v>13</v>
      </c>
      <c r="E22" s="21" t="s">
        <v>245</v>
      </c>
      <c r="F22" s="21"/>
      <c r="G22" s="15">
        <v>52.76</v>
      </c>
      <c r="H22" s="31">
        <f t="shared" si="0"/>
        <v>0</v>
      </c>
    </row>
    <row r="23" spans="1:9" x14ac:dyDescent="0.25">
      <c r="A23" s="20" t="s">
        <v>10</v>
      </c>
      <c r="B23" s="25">
        <v>410</v>
      </c>
      <c r="C23" s="25" t="s">
        <v>38</v>
      </c>
      <c r="D23" s="20" t="s">
        <v>40</v>
      </c>
      <c r="E23" s="25" t="s">
        <v>32</v>
      </c>
      <c r="F23" s="25"/>
      <c r="G23" s="47">
        <v>5.87</v>
      </c>
      <c r="H23" s="31">
        <f t="shared" si="0"/>
        <v>0</v>
      </c>
    </row>
    <row r="24" spans="1:9" x14ac:dyDescent="0.25">
      <c r="A24" s="26" t="s">
        <v>14</v>
      </c>
      <c r="B24" s="27">
        <v>412</v>
      </c>
      <c r="C24" s="27" t="s">
        <v>21</v>
      </c>
      <c r="D24" s="26" t="s">
        <v>41</v>
      </c>
      <c r="E24" s="27" t="s">
        <v>31</v>
      </c>
      <c r="F24" s="27"/>
      <c r="G24" s="14">
        <v>4.4999999999999998E-2</v>
      </c>
      <c r="H24" s="32">
        <f t="shared" si="0"/>
        <v>0</v>
      </c>
    </row>
    <row r="25" spans="1:9" x14ac:dyDescent="0.25">
      <c r="A25" s="26" t="s">
        <v>14</v>
      </c>
      <c r="B25" s="27">
        <v>412</v>
      </c>
      <c r="C25" s="27" t="s">
        <v>22</v>
      </c>
      <c r="D25" s="26" t="s">
        <v>42</v>
      </c>
      <c r="E25" s="27" t="s">
        <v>6</v>
      </c>
      <c r="F25" s="27"/>
      <c r="G25" s="14">
        <v>1310.27</v>
      </c>
      <c r="H25" s="32">
        <f t="shared" si="0"/>
        <v>0</v>
      </c>
    </row>
    <row r="26" spans="1:9" x14ac:dyDescent="0.25">
      <c r="A26" s="26" t="s">
        <v>14</v>
      </c>
      <c r="B26" s="27">
        <v>412</v>
      </c>
      <c r="C26" s="27" t="s">
        <v>38</v>
      </c>
      <c r="D26" s="26" t="s">
        <v>244</v>
      </c>
      <c r="E26" s="27" t="s">
        <v>6</v>
      </c>
      <c r="F26" s="27"/>
      <c r="G26" s="14">
        <v>2134.58</v>
      </c>
      <c r="H26" s="32">
        <f t="shared" si="0"/>
        <v>0</v>
      </c>
    </row>
    <row r="27" spans="1:9" ht="16.149999999999999" customHeight="1" x14ac:dyDescent="0.25">
      <c r="A27" s="20" t="s">
        <v>98</v>
      </c>
      <c r="B27" s="25">
        <v>561</v>
      </c>
      <c r="C27" s="25" t="s">
        <v>21</v>
      </c>
      <c r="D27" s="20" t="s">
        <v>241</v>
      </c>
      <c r="E27" s="25" t="s">
        <v>107</v>
      </c>
      <c r="F27" s="25"/>
      <c r="G27" s="15">
        <v>17500</v>
      </c>
      <c r="H27" s="31">
        <f t="shared" si="0"/>
        <v>0</v>
      </c>
    </row>
    <row r="28" spans="1:9" x14ac:dyDescent="0.25">
      <c r="A28" s="20" t="s">
        <v>98</v>
      </c>
      <c r="B28" s="25">
        <v>561</v>
      </c>
      <c r="C28" s="25" t="s">
        <v>22</v>
      </c>
      <c r="D28" s="20" t="s">
        <v>142</v>
      </c>
      <c r="E28" s="25" t="s">
        <v>31</v>
      </c>
      <c r="F28" s="25"/>
      <c r="G28" s="15">
        <v>5.82</v>
      </c>
      <c r="H28" s="31">
        <f t="shared" si="0"/>
        <v>0</v>
      </c>
    </row>
    <row r="29" spans="1:9" x14ac:dyDescent="0.25">
      <c r="A29" s="20" t="s">
        <v>98</v>
      </c>
      <c r="B29" s="25">
        <v>561</v>
      </c>
      <c r="C29" s="25" t="s">
        <v>57</v>
      </c>
      <c r="D29" s="20" t="s">
        <v>99</v>
      </c>
      <c r="E29" s="25" t="s">
        <v>31</v>
      </c>
      <c r="F29" s="25"/>
      <c r="G29" s="15">
        <v>1.1399999999999999</v>
      </c>
      <c r="H29" s="31">
        <f t="shared" si="0"/>
        <v>0</v>
      </c>
    </row>
    <row r="30" spans="1:9" x14ac:dyDescent="0.25">
      <c r="A30" s="20" t="s">
        <v>98</v>
      </c>
      <c r="B30" s="25">
        <v>561</v>
      </c>
      <c r="C30" s="25" t="s">
        <v>95</v>
      </c>
      <c r="D30" s="20" t="s">
        <v>260</v>
      </c>
      <c r="E30" s="25" t="s">
        <v>31</v>
      </c>
      <c r="F30" s="25"/>
      <c r="G30" s="15">
        <v>1.1399999999999999</v>
      </c>
      <c r="H30" s="31">
        <f t="shared" si="0"/>
        <v>0</v>
      </c>
    </row>
    <row r="31" spans="1:9" x14ac:dyDescent="0.25">
      <c r="A31" s="20" t="s">
        <v>98</v>
      </c>
      <c r="B31" s="25">
        <v>561</v>
      </c>
      <c r="C31" s="25" t="s">
        <v>96</v>
      </c>
      <c r="D31" s="20" t="s">
        <v>100</v>
      </c>
      <c r="E31" s="25" t="s">
        <v>31</v>
      </c>
      <c r="F31" s="25"/>
      <c r="G31" s="15">
        <v>1.1399999999999999</v>
      </c>
      <c r="H31" s="31">
        <f t="shared" si="0"/>
        <v>0</v>
      </c>
      <c r="I31" s="13"/>
    </row>
    <row r="32" spans="1:9" x14ac:dyDescent="0.25">
      <c r="A32" s="20" t="s">
        <v>98</v>
      </c>
      <c r="B32" s="25">
        <v>561</v>
      </c>
      <c r="C32" s="25" t="s">
        <v>119</v>
      </c>
      <c r="D32" s="20" t="s">
        <v>242</v>
      </c>
      <c r="E32" s="25" t="s">
        <v>107</v>
      </c>
      <c r="F32" s="25"/>
      <c r="G32" s="15">
        <v>5000</v>
      </c>
      <c r="H32" s="31">
        <f t="shared" si="0"/>
        <v>0</v>
      </c>
      <c r="I32" s="13"/>
    </row>
    <row r="33" spans="1:24" x14ac:dyDescent="0.25">
      <c r="A33" s="20" t="s">
        <v>98</v>
      </c>
      <c r="B33" s="25">
        <v>561</v>
      </c>
      <c r="C33" s="25" t="s">
        <v>206</v>
      </c>
      <c r="D33" s="20" t="s">
        <v>261</v>
      </c>
      <c r="E33" s="25" t="s">
        <v>31</v>
      </c>
      <c r="F33" s="25"/>
      <c r="G33" s="15">
        <v>1.1399999999999999</v>
      </c>
      <c r="H33" s="31">
        <f t="shared" si="0"/>
        <v>0</v>
      </c>
    </row>
    <row r="34" spans="1:24" x14ac:dyDescent="0.25">
      <c r="A34" s="26" t="s">
        <v>15</v>
      </c>
      <c r="B34" s="27">
        <v>468</v>
      </c>
      <c r="C34" s="27" t="s">
        <v>21</v>
      </c>
      <c r="D34" s="26" t="s">
        <v>43</v>
      </c>
      <c r="E34" s="27" t="s">
        <v>31</v>
      </c>
      <c r="F34" s="27"/>
      <c r="G34" s="14">
        <v>4.63</v>
      </c>
      <c r="H34" s="32">
        <f t="shared" si="0"/>
        <v>0</v>
      </c>
    </row>
    <row r="35" spans="1:24" x14ac:dyDescent="0.25">
      <c r="A35" s="20" t="s">
        <v>101</v>
      </c>
      <c r="B35" s="25">
        <v>516</v>
      </c>
      <c r="C35" s="25" t="s">
        <v>21</v>
      </c>
      <c r="D35" s="20" t="s">
        <v>102</v>
      </c>
      <c r="E35" s="25" t="s">
        <v>4</v>
      </c>
      <c r="F35" s="25"/>
      <c r="G35" s="15">
        <v>2.75</v>
      </c>
      <c r="H35" s="31">
        <f t="shared" si="0"/>
        <v>0</v>
      </c>
    </row>
    <row r="36" spans="1:24" x14ac:dyDescent="0.25">
      <c r="A36" s="20" t="s">
        <v>101</v>
      </c>
      <c r="B36" s="25">
        <v>516</v>
      </c>
      <c r="C36" s="25" t="s">
        <v>22</v>
      </c>
      <c r="D36" s="20" t="s">
        <v>103</v>
      </c>
      <c r="E36" s="25" t="s">
        <v>4</v>
      </c>
      <c r="F36" s="25"/>
      <c r="G36" s="15">
        <v>4.5</v>
      </c>
      <c r="H36" s="31">
        <f t="shared" si="0"/>
        <v>0</v>
      </c>
    </row>
    <row r="37" spans="1:24" x14ac:dyDescent="0.25">
      <c r="A37" s="26" t="s">
        <v>35</v>
      </c>
      <c r="B37" s="27">
        <v>484</v>
      </c>
      <c r="C37" s="27" t="s">
        <v>21</v>
      </c>
      <c r="D37" s="26" t="s">
        <v>44</v>
      </c>
      <c r="E37" s="27" t="s">
        <v>6</v>
      </c>
      <c r="F37" s="27"/>
      <c r="G37" s="14">
        <v>363.93</v>
      </c>
      <c r="H37" s="32">
        <f>F37*G37</f>
        <v>0</v>
      </c>
      <c r="I37" s="13"/>
    </row>
    <row r="38" spans="1:24" s="12" customFormat="1" x14ac:dyDescent="0.25">
      <c r="A38" s="26" t="s">
        <v>35</v>
      </c>
      <c r="B38" s="27">
        <v>484</v>
      </c>
      <c r="C38" s="27" t="s">
        <v>22</v>
      </c>
      <c r="D38" s="26" t="s">
        <v>46</v>
      </c>
      <c r="E38" s="27" t="s">
        <v>31</v>
      </c>
      <c r="F38" s="27"/>
      <c r="G38" s="14">
        <v>0.16</v>
      </c>
      <c r="H38" s="32">
        <f>F38*G38</f>
        <v>0</v>
      </c>
      <c r="I38"/>
      <c r="J38"/>
      <c r="K38"/>
      <c r="L38"/>
      <c r="M38"/>
      <c r="N38"/>
      <c r="O38"/>
      <c r="P38"/>
      <c r="Q38"/>
      <c r="R38"/>
      <c r="S38"/>
      <c r="T38"/>
      <c r="U38"/>
      <c r="V38"/>
      <c r="W38"/>
      <c r="X38"/>
    </row>
    <row r="39" spans="1:24" x14ac:dyDescent="0.25">
      <c r="A39" s="20" t="s">
        <v>104</v>
      </c>
      <c r="B39" s="25">
        <v>378</v>
      </c>
      <c r="C39" s="25" t="s">
        <v>21</v>
      </c>
      <c r="D39" s="20" t="s">
        <v>105</v>
      </c>
      <c r="E39" s="25" t="s">
        <v>32</v>
      </c>
      <c r="F39" s="25"/>
      <c r="G39" s="15">
        <v>2.39</v>
      </c>
      <c r="H39" s="31">
        <f t="shared" si="0"/>
        <v>0</v>
      </c>
    </row>
    <row r="40" spans="1:24" x14ac:dyDescent="0.25">
      <c r="A40" s="26" t="s">
        <v>18</v>
      </c>
      <c r="B40" s="27">
        <v>391</v>
      </c>
      <c r="C40" s="27" t="s">
        <v>21</v>
      </c>
      <c r="D40" s="26" t="s">
        <v>246</v>
      </c>
      <c r="E40" s="27" t="s">
        <v>6</v>
      </c>
      <c r="F40" s="27"/>
      <c r="G40" s="48">
        <v>910.34</v>
      </c>
      <c r="H40" s="32">
        <f t="shared" si="0"/>
        <v>0</v>
      </c>
    </row>
    <row r="41" spans="1:24" x14ac:dyDescent="0.25">
      <c r="A41" s="20" t="s">
        <v>24</v>
      </c>
      <c r="B41" s="25">
        <v>390</v>
      </c>
      <c r="C41" s="25" t="s">
        <v>21</v>
      </c>
      <c r="D41" s="20" t="s">
        <v>51</v>
      </c>
      <c r="E41" s="25" t="s">
        <v>6</v>
      </c>
      <c r="F41" s="25"/>
      <c r="G41" s="15">
        <v>253.72</v>
      </c>
      <c r="H41" s="31">
        <f t="shared" si="0"/>
        <v>0</v>
      </c>
    </row>
    <row r="42" spans="1:24" x14ac:dyDescent="0.25">
      <c r="A42" s="20" t="s">
        <v>24</v>
      </c>
      <c r="B42" s="25">
        <v>390</v>
      </c>
      <c r="C42" s="25" t="s">
        <v>22</v>
      </c>
      <c r="D42" s="20" t="s">
        <v>52</v>
      </c>
      <c r="E42" s="25" t="s">
        <v>6</v>
      </c>
      <c r="F42" s="25"/>
      <c r="G42" s="15">
        <v>170.78</v>
      </c>
      <c r="H42" s="31">
        <f t="shared" si="0"/>
        <v>0</v>
      </c>
    </row>
    <row r="43" spans="1:24" x14ac:dyDescent="0.25">
      <c r="A43" s="26" t="s">
        <v>176</v>
      </c>
      <c r="B43" s="27">
        <v>558</v>
      </c>
      <c r="C43" s="27" t="s">
        <v>21</v>
      </c>
      <c r="D43" s="26" t="s">
        <v>178</v>
      </c>
      <c r="E43" s="27" t="s">
        <v>4</v>
      </c>
      <c r="F43" s="26"/>
      <c r="G43" s="14">
        <v>4.0999999999999996</v>
      </c>
      <c r="H43" s="29">
        <f t="shared" ref="H43:H74" si="1">F43*G43</f>
        <v>0</v>
      </c>
    </row>
    <row r="44" spans="1:24" x14ac:dyDescent="0.25">
      <c r="A44" s="26" t="s">
        <v>176</v>
      </c>
      <c r="B44" s="27">
        <v>558</v>
      </c>
      <c r="C44" s="27" t="s">
        <v>22</v>
      </c>
      <c r="D44" s="26" t="s">
        <v>179</v>
      </c>
      <c r="E44" s="27" t="s">
        <v>4</v>
      </c>
      <c r="F44" s="26"/>
      <c r="G44" s="14">
        <v>7.18</v>
      </c>
      <c r="H44" s="29">
        <f t="shared" si="1"/>
        <v>0</v>
      </c>
    </row>
    <row r="45" spans="1:24" x14ac:dyDescent="0.25">
      <c r="A45" s="26" t="s">
        <v>176</v>
      </c>
      <c r="B45" s="27">
        <v>558</v>
      </c>
      <c r="C45" s="27" t="s">
        <v>38</v>
      </c>
      <c r="D45" s="26" t="s">
        <v>180</v>
      </c>
      <c r="E45" s="27" t="s">
        <v>185</v>
      </c>
      <c r="F45" s="26"/>
      <c r="G45" s="48">
        <v>2</v>
      </c>
      <c r="H45" s="29">
        <f t="shared" si="1"/>
        <v>0</v>
      </c>
    </row>
    <row r="46" spans="1:24" x14ac:dyDescent="0.25">
      <c r="A46" s="26" t="s">
        <v>176</v>
      </c>
      <c r="B46" s="27">
        <v>558</v>
      </c>
      <c r="C46" s="27" t="s">
        <v>57</v>
      </c>
      <c r="D46" s="26" t="s">
        <v>181</v>
      </c>
      <c r="E46" s="27" t="s">
        <v>4</v>
      </c>
      <c r="F46" s="26"/>
      <c r="G46" s="14">
        <v>11.98</v>
      </c>
      <c r="H46" s="29">
        <f t="shared" si="1"/>
        <v>0</v>
      </c>
    </row>
    <row r="47" spans="1:24" x14ac:dyDescent="0.25">
      <c r="A47" s="26" t="s">
        <v>176</v>
      </c>
      <c r="B47" s="27">
        <v>558</v>
      </c>
      <c r="C47" s="27" t="s">
        <v>95</v>
      </c>
      <c r="D47" s="26" t="s">
        <v>182</v>
      </c>
      <c r="E47" s="27" t="s">
        <v>4</v>
      </c>
      <c r="F47" s="26"/>
      <c r="G47" s="14">
        <v>7.64</v>
      </c>
      <c r="H47" s="29">
        <f t="shared" si="1"/>
        <v>0</v>
      </c>
    </row>
    <row r="48" spans="1:24" x14ac:dyDescent="0.25">
      <c r="A48" s="26" t="s">
        <v>176</v>
      </c>
      <c r="B48" s="27">
        <v>558</v>
      </c>
      <c r="C48" s="27" t="s">
        <v>96</v>
      </c>
      <c r="D48" s="26" t="s">
        <v>183</v>
      </c>
      <c r="E48" s="27" t="s">
        <v>4</v>
      </c>
      <c r="F48" s="26"/>
      <c r="G48" s="14">
        <v>2.5299999999999998</v>
      </c>
      <c r="H48" s="29">
        <f t="shared" si="1"/>
        <v>0</v>
      </c>
    </row>
    <row r="49" spans="1:9" x14ac:dyDescent="0.25">
      <c r="A49" s="26" t="s">
        <v>176</v>
      </c>
      <c r="B49" s="27">
        <v>558</v>
      </c>
      <c r="C49" s="27" t="s">
        <v>119</v>
      </c>
      <c r="D49" s="26" t="s">
        <v>184</v>
      </c>
      <c r="E49" s="27" t="s">
        <v>185</v>
      </c>
      <c r="F49" s="26"/>
      <c r="G49" s="14">
        <v>1.1399999999999999</v>
      </c>
      <c r="H49" s="29">
        <f t="shared" si="1"/>
        <v>0</v>
      </c>
    </row>
    <row r="50" spans="1:9" x14ac:dyDescent="0.25">
      <c r="A50" s="20" t="s">
        <v>106</v>
      </c>
      <c r="B50" s="25">
        <v>574</v>
      </c>
      <c r="C50" s="25" t="s">
        <v>21</v>
      </c>
      <c r="D50" s="20" t="s">
        <v>108</v>
      </c>
      <c r="E50" s="25" t="s">
        <v>107</v>
      </c>
      <c r="F50" s="25"/>
      <c r="G50" s="15">
        <v>3213.3</v>
      </c>
      <c r="H50" s="31">
        <f t="shared" si="1"/>
        <v>0</v>
      </c>
      <c r="I50" s="103"/>
    </row>
    <row r="51" spans="1:9" x14ac:dyDescent="0.25">
      <c r="A51" s="20" t="s">
        <v>106</v>
      </c>
      <c r="B51" s="25">
        <v>574</v>
      </c>
      <c r="C51" s="25" t="s">
        <v>22</v>
      </c>
      <c r="D51" s="20" t="s">
        <v>243</v>
      </c>
      <c r="E51" s="25" t="s">
        <v>107</v>
      </c>
      <c r="F51" s="25"/>
      <c r="G51" s="15">
        <v>1228.1600000000001</v>
      </c>
      <c r="H51" s="31">
        <f t="shared" si="1"/>
        <v>0</v>
      </c>
      <c r="I51" s="104"/>
    </row>
    <row r="52" spans="1:9" x14ac:dyDescent="0.25">
      <c r="A52" s="20" t="s">
        <v>106</v>
      </c>
      <c r="B52" s="25">
        <v>574</v>
      </c>
      <c r="C52" s="25" t="s">
        <v>38</v>
      </c>
      <c r="D52" s="20" t="s">
        <v>109</v>
      </c>
      <c r="E52" s="25" t="s">
        <v>107</v>
      </c>
      <c r="F52" s="25"/>
      <c r="G52" s="15">
        <v>1114.8800000000001</v>
      </c>
      <c r="H52" s="31">
        <f t="shared" si="1"/>
        <v>0</v>
      </c>
      <c r="I52" s="104"/>
    </row>
    <row r="53" spans="1:9" x14ac:dyDescent="0.25">
      <c r="A53" s="20" t="s">
        <v>106</v>
      </c>
      <c r="B53" s="25">
        <v>574</v>
      </c>
      <c r="C53" s="25" t="s">
        <v>57</v>
      </c>
      <c r="D53" s="20" t="s">
        <v>110</v>
      </c>
      <c r="E53" s="25" t="s">
        <v>107</v>
      </c>
      <c r="F53" s="25"/>
      <c r="G53" s="15">
        <v>2490.2600000000002</v>
      </c>
      <c r="H53" s="31">
        <f t="shared" si="1"/>
        <v>0</v>
      </c>
      <c r="I53" s="104"/>
    </row>
    <row r="54" spans="1:9" x14ac:dyDescent="0.25">
      <c r="A54" s="26" t="s">
        <v>25</v>
      </c>
      <c r="B54" s="27">
        <v>578</v>
      </c>
      <c r="C54" s="27" t="s">
        <v>21</v>
      </c>
      <c r="D54" s="26" t="s">
        <v>53</v>
      </c>
      <c r="E54" s="27" t="s">
        <v>31</v>
      </c>
      <c r="F54" s="27"/>
      <c r="G54" s="14">
        <v>6.89</v>
      </c>
      <c r="H54" s="32">
        <f t="shared" si="1"/>
        <v>0</v>
      </c>
    </row>
    <row r="55" spans="1:9" x14ac:dyDescent="0.25">
      <c r="A55" s="20" t="s">
        <v>26</v>
      </c>
      <c r="B55" s="25">
        <v>606</v>
      </c>
      <c r="C55" s="25" t="s">
        <v>21</v>
      </c>
      <c r="D55" s="20" t="s">
        <v>54</v>
      </c>
      <c r="E55" s="25" t="s">
        <v>4</v>
      </c>
      <c r="F55" s="25"/>
      <c r="G55" s="15">
        <v>2.66</v>
      </c>
      <c r="H55" s="31">
        <f t="shared" si="1"/>
        <v>0</v>
      </c>
    </row>
    <row r="56" spans="1:9" x14ac:dyDescent="0.25">
      <c r="A56" s="20" t="s">
        <v>26</v>
      </c>
      <c r="B56" s="25">
        <v>606</v>
      </c>
      <c r="C56" s="25" t="s">
        <v>22</v>
      </c>
      <c r="D56" s="20" t="s">
        <v>55</v>
      </c>
      <c r="E56" s="25" t="s">
        <v>4</v>
      </c>
      <c r="F56" s="25"/>
      <c r="G56" s="15">
        <v>3.42</v>
      </c>
      <c r="H56" s="31">
        <f t="shared" si="1"/>
        <v>0</v>
      </c>
    </row>
    <row r="57" spans="1:9" x14ac:dyDescent="0.25">
      <c r="A57" s="20" t="s">
        <v>26</v>
      </c>
      <c r="B57" s="25">
        <v>606</v>
      </c>
      <c r="C57" s="25" t="s">
        <v>38</v>
      </c>
      <c r="D57" s="20" t="s">
        <v>56</v>
      </c>
      <c r="E57" s="25" t="s">
        <v>4</v>
      </c>
      <c r="F57" s="25"/>
      <c r="G57" s="15">
        <v>4.49</v>
      </c>
      <c r="H57" s="31">
        <f t="shared" si="1"/>
        <v>0</v>
      </c>
    </row>
    <row r="58" spans="1:9" x14ac:dyDescent="0.25">
      <c r="A58" s="20" t="s">
        <v>26</v>
      </c>
      <c r="B58" s="25">
        <v>606</v>
      </c>
      <c r="C58" s="25" t="s">
        <v>57</v>
      </c>
      <c r="D58" s="20" t="s">
        <v>58</v>
      </c>
      <c r="E58" s="25" t="s">
        <v>4</v>
      </c>
      <c r="F58" s="25"/>
      <c r="G58" s="15">
        <v>9.84</v>
      </c>
      <c r="H58" s="31">
        <f t="shared" si="1"/>
        <v>0</v>
      </c>
    </row>
    <row r="59" spans="1:9" x14ac:dyDescent="0.25">
      <c r="A59" s="26" t="s">
        <v>111</v>
      </c>
      <c r="B59" s="27">
        <v>575</v>
      </c>
      <c r="C59" s="27" t="s">
        <v>21</v>
      </c>
      <c r="D59" s="26" t="s">
        <v>112</v>
      </c>
      <c r="E59" s="27" t="s">
        <v>31</v>
      </c>
      <c r="F59" s="27"/>
      <c r="G59" s="14">
        <v>0.9</v>
      </c>
      <c r="H59" s="32">
        <f t="shared" si="1"/>
        <v>0</v>
      </c>
    </row>
    <row r="60" spans="1:9" x14ac:dyDescent="0.25">
      <c r="A60" s="20" t="s">
        <v>28</v>
      </c>
      <c r="B60" s="25">
        <v>612</v>
      </c>
      <c r="C60" s="25" t="s">
        <v>21</v>
      </c>
      <c r="D60" s="20" t="s">
        <v>61</v>
      </c>
      <c r="E60" s="25" t="s">
        <v>6</v>
      </c>
      <c r="F60" s="25"/>
      <c r="G60" s="47">
        <v>385.62</v>
      </c>
      <c r="H60" s="31">
        <f t="shared" si="1"/>
        <v>0</v>
      </c>
    </row>
    <row r="61" spans="1:9" x14ac:dyDescent="0.25">
      <c r="A61" s="26" t="s">
        <v>62</v>
      </c>
      <c r="B61" s="27">
        <v>490</v>
      </c>
      <c r="C61" s="27" t="s">
        <v>21</v>
      </c>
      <c r="D61" s="26" t="s">
        <v>63</v>
      </c>
      <c r="E61" s="27" t="s">
        <v>6</v>
      </c>
      <c r="F61" s="27"/>
      <c r="G61" s="14">
        <v>66.540000000000006</v>
      </c>
      <c r="H61" s="32">
        <f t="shared" si="1"/>
        <v>0</v>
      </c>
    </row>
    <row r="62" spans="1:9" x14ac:dyDescent="0.25">
      <c r="A62" s="20" t="s">
        <v>29</v>
      </c>
      <c r="B62" s="25">
        <v>620</v>
      </c>
      <c r="C62" s="25" t="s">
        <v>21</v>
      </c>
      <c r="D62" s="20" t="s">
        <v>64</v>
      </c>
      <c r="E62" s="25" t="s">
        <v>4</v>
      </c>
      <c r="F62" s="25"/>
      <c r="G62" s="15">
        <v>7.92</v>
      </c>
      <c r="H62" s="31">
        <f t="shared" si="1"/>
        <v>0</v>
      </c>
    </row>
    <row r="63" spans="1:9" x14ac:dyDescent="0.25">
      <c r="A63" s="20" t="s">
        <v>29</v>
      </c>
      <c r="B63" s="25">
        <v>620</v>
      </c>
      <c r="C63" s="25" t="s">
        <v>22</v>
      </c>
      <c r="D63" s="20" t="s">
        <v>65</v>
      </c>
      <c r="E63" s="25" t="s">
        <v>4</v>
      </c>
      <c r="F63" s="25"/>
      <c r="G63" s="15">
        <v>12.98</v>
      </c>
      <c r="H63" s="31">
        <f t="shared" si="1"/>
        <v>0</v>
      </c>
    </row>
    <row r="64" spans="1:9" x14ac:dyDescent="0.25">
      <c r="A64" s="20" t="s">
        <v>29</v>
      </c>
      <c r="B64" s="25">
        <v>620</v>
      </c>
      <c r="C64" s="25" t="s">
        <v>38</v>
      </c>
      <c r="D64" s="20" t="s">
        <v>66</v>
      </c>
      <c r="E64" s="25" t="s">
        <v>4</v>
      </c>
      <c r="F64" s="25"/>
      <c r="G64" s="15">
        <v>13.64</v>
      </c>
      <c r="H64" s="31">
        <f t="shared" si="1"/>
        <v>0</v>
      </c>
    </row>
    <row r="65" spans="1:8" x14ac:dyDescent="0.25">
      <c r="A65" s="26" t="s">
        <v>191</v>
      </c>
      <c r="B65" s="27">
        <v>635</v>
      </c>
      <c r="C65" s="27" t="s">
        <v>21</v>
      </c>
      <c r="D65" s="26" t="s">
        <v>192</v>
      </c>
      <c r="E65" s="27" t="s">
        <v>6</v>
      </c>
      <c r="F65" s="27"/>
      <c r="G65" s="14">
        <v>4954.29</v>
      </c>
      <c r="H65" s="32">
        <f t="shared" si="1"/>
        <v>0</v>
      </c>
    </row>
    <row r="66" spans="1:8" x14ac:dyDescent="0.25">
      <c r="A66" s="26" t="s">
        <v>191</v>
      </c>
      <c r="B66" s="27">
        <v>635</v>
      </c>
      <c r="C66" s="27" t="s">
        <v>22</v>
      </c>
      <c r="D66" s="26" t="s">
        <v>193</v>
      </c>
      <c r="E66" s="27" t="s">
        <v>6</v>
      </c>
      <c r="F66" s="27"/>
      <c r="G66" s="14">
        <v>8854.11</v>
      </c>
      <c r="H66" s="32">
        <f t="shared" si="1"/>
        <v>0</v>
      </c>
    </row>
    <row r="67" spans="1:8" x14ac:dyDescent="0.25">
      <c r="A67" s="26" t="s">
        <v>191</v>
      </c>
      <c r="B67" s="27">
        <v>635</v>
      </c>
      <c r="C67" s="27" t="s">
        <v>38</v>
      </c>
      <c r="D67" s="26" t="s">
        <v>194</v>
      </c>
      <c r="E67" s="27" t="s">
        <v>6</v>
      </c>
      <c r="F67" s="27"/>
      <c r="G67" s="14">
        <v>1686.74</v>
      </c>
      <c r="H67" s="32">
        <f t="shared" si="1"/>
        <v>0</v>
      </c>
    </row>
    <row r="68" spans="1:8" x14ac:dyDescent="0.25">
      <c r="A68" s="26" t="s">
        <v>191</v>
      </c>
      <c r="B68" s="27">
        <v>635</v>
      </c>
      <c r="C68" s="27" t="s">
        <v>57</v>
      </c>
      <c r="D68" s="26" t="s">
        <v>195</v>
      </c>
      <c r="E68" s="27" t="s">
        <v>6</v>
      </c>
      <c r="F68" s="27"/>
      <c r="G68" s="14">
        <v>6368.6</v>
      </c>
      <c r="H68" s="32">
        <f t="shared" si="1"/>
        <v>0</v>
      </c>
    </row>
    <row r="69" spans="1:8" x14ac:dyDescent="0.25">
      <c r="A69" s="26" t="s">
        <v>191</v>
      </c>
      <c r="B69" s="27">
        <v>635</v>
      </c>
      <c r="C69" s="27" t="s">
        <v>95</v>
      </c>
      <c r="D69" s="26" t="s">
        <v>196</v>
      </c>
      <c r="E69" s="27" t="s">
        <v>6</v>
      </c>
      <c r="F69" s="27"/>
      <c r="G69" s="14">
        <v>3864.31</v>
      </c>
      <c r="H69" s="32">
        <f t="shared" si="1"/>
        <v>0</v>
      </c>
    </row>
    <row r="70" spans="1:8" x14ac:dyDescent="0.25">
      <c r="A70" s="20" t="s">
        <v>30</v>
      </c>
      <c r="B70" s="25">
        <v>638</v>
      </c>
      <c r="C70" s="25" t="s">
        <v>21</v>
      </c>
      <c r="D70" s="20" t="s">
        <v>126</v>
      </c>
      <c r="E70" s="25" t="s">
        <v>32</v>
      </c>
      <c r="F70" s="25"/>
      <c r="G70" s="15">
        <v>2.4300000000000002</v>
      </c>
      <c r="H70" s="31">
        <f t="shared" si="1"/>
        <v>0</v>
      </c>
    </row>
    <row r="71" spans="1:8" x14ac:dyDescent="0.25">
      <c r="A71" s="26" t="s">
        <v>113</v>
      </c>
      <c r="B71" s="27">
        <v>614</v>
      </c>
      <c r="C71" s="27" t="s">
        <v>21</v>
      </c>
      <c r="D71" s="26" t="s">
        <v>114</v>
      </c>
      <c r="E71" s="27" t="s">
        <v>107</v>
      </c>
      <c r="F71" s="27"/>
      <c r="G71" s="14">
        <v>1800</v>
      </c>
      <c r="H71" s="32">
        <f t="shared" si="1"/>
        <v>0</v>
      </c>
    </row>
    <row r="72" spans="1:8" x14ac:dyDescent="0.25">
      <c r="A72" s="26" t="s">
        <v>113</v>
      </c>
      <c r="B72" s="27">
        <v>614</v>
      </c>
      <c r="C72" s="27" t="s">
        <v>22</v>
      </c>
      <c r="D72" s="26" t="s">
        <v>115</v>
      </c>
      <c r="E72" s="27" t="s">
        <v>107</v>
      </c>
      <c r="F72" s="27"/>
      <c r="G72" s="14">
        <v>1800</v>
      </c>
      <c r="H72" s="32">
        <f t="shared" si="1"/>
        <v>0</v>
      </c>
    </row>
    <row r="73" spans="1:8" x14ac:dyDescent="0.25">
      <c r="A73" s="26" t="s">
        <v>113</v>
      </c>
      <c r="B73" s="27">
        <v>614</v>
      </c>
      <c r="C73" s="27" t="s">
        <v>38</v>
      </c>
      <c r="D73" s="26" t="s">
        <v>116</v>
      </c>
      <c r="E73" s="27" t="s">
        <v>107</v>
      </c>
      <c r="F73" s="27"/>
      <c r="G73" s="14">
        <v>1800</v>
      </c>
      <c r="H73" s="32">
        <f t="shared" si="1"/>
        <v>0</v>
      </c>
    </row>
    <row r="74" spans="1:8" x14ac:dyDescent="0.25">
      <c r="A74" s="26" t="s">
        <v>113</v>
      </c>
      <c r="B74" s="27">
        <v>614</v>
      </c>
      <c r="C74" s="27" t="s">
        <v>57</v>
      </c>
      <c r="D74" s="26" t="s">
        <v>117</v>
      </c>
      <c r="E74" s="27" t="s">
        <v>107</v>
      </c>
      <c r="F74" s="27"/>
      <c r="G74" s="14">
        <v>1800</v>
      </c>
      <c r="H74" s="32">
        <f t="shared" si="1"/>
        <v>0</v>
      </c>
    </row>
    <row r="75" spans="1:8" x14ac:dyDescent="0.25">
      <c r="A75" s="26" t="s">
        <v>113</v>
      </c>
      <c r="B75" s="27">
        <v>614</v>
      </c>
      <c r="C75" s="27" t="s">
        <v>96</v>
      </c>
      <c r="D75" s="26" t="s">
        <v>118</v>
      </c>
      <c r="E75" s="27" t="s">
        <v>107</v>
      </c>
      <c r="F75" s="27"/>
      <c r="G75" s="14">
        <v>1800</v>
      </c>
      <c r="H75" s="32">
        <f t="shared" ref="H75:H78" si="2">F75*G75</f>
        <v>0</v>
      </c>
    </row>
    <row r="76" spans="1:8" x14ac:dyDescent="0.25">
      <c r="A76" s="26" t="s">
        <v>113</v>
      </c>
      <c r="B76" s="27">
        <v>614</v>
      </c>
      <c r="C76" s="27" t="s">
        <v>119</v>
      </c>
      <c r="D76" s="26" t="s">
        <v>120</v>
      </c>
      <c r="E76" s="27" t="s">
        <v>31</v>
      </c>
      <c r="F76" s="27"/>
      <c r="G76" s="14">
        <v>5.93</v>
      </c>
      <c r="H76" s="32">
        <f t="shared" si="2"/>
        <v>0</v>
      </c>
    </row>
    <row r="77" spans="1:8" x14ac:dyDescent="0.25">
      <c r="A77" s="20" t="s">
        <v>223</v>
      </c>
      <c r="B77" s="25">
        <v>642</v>
      </c>
      <c r="C77" s="25" t="s">
        <v>21</v>
      </c>
      <c r="D77" s="20" t="s">
        <v>224</v>
      </c>
      <c r="E77" s="25" t="s">
        <v>4</v>
      </c>
      <c r="F77" s="25"/>
      <c r="G77" s="15">
        <v>23.56</v>
      </c>
      <c r="H77" s="31">
        <f t="shared" si="2"/>
        <v>0</v>
      </c>
    </row>
    <row r="78" spans="1:8" x14ac:dyDescent="0.25">
      <c r="A78" s="20" t="s">
        <v>223</v>
      </c>
      <c r="B78" s="25">
        <v>642</v>
      </c>
      <c r="C78" s="25" t="s">
        <v>22</v>
      </c>
      <c r="D78" s="20" t="s">
        <v>225</v>
      </c>
      <c r="E78" s="25" t="s">
        <v>4</v>
      </c>
      <c r="F78" s="25"/>
      <c r="G78" s="15">
        <v>18.75</v>
      </c>
      <c r="H78" s="31">
        <f t="shared" si="2"/>
        <v>0</v>
      </c>
    </row>
    <row r="80" spans="1:8" x14ac:dyDescent="0.25">
      <c r="B80" s="3"/>
      <c r="E80" s="4"/>
      <c r="F80" s="105" t="s">
        <v>39</v>
      </c>
      <c r="G80" s="106"/>
      <c r="H80" s="71">
        <f>IF(SUM(H7:H78)&gt;20000,20000,SUM(H7:H78))</f>
        <v>0</v>
      </c>
    </row>
    <row r="82" spans="4:7" ht="33" customHeight="1" x14ac:dyDescent="0.25">
      <c r="E82" s="5"/>
      <c r="F82" s="5"/>
      <c r="G82" s="2"/>
    </row>
    <row r="85" spans="4:7" ht="18.75" x14ac:dyDescent="0.3">
      <c r="D85" s="7" t="s">
        <v>271</v>
      </c>
      <c r="E85" s="7"/>
      <c r="F85" s="7"/>
    </row>
    <row r="86" spans="4:7" x14ac:dyDescent="0.25">
      <c r="D86" t="s">
        <v>83</v>
      </c>
      <c r="E86" t="s">
        <v>84</v>
      </c>
      <c r="F86" t="s">
        <v>85</v>
      </c>
      <c r="G86" t="s">
        <v>86</v>
      </c>
    </row>
    <row r="87" spans="4:7" ht="30" x14ac:dyDescent="0.25">
      <c r="D87" s="8" t="s">
        <v>71</v>
      </c>
      <c r="E87" s="6" t="s">
        <v>74</v>
      </c>
      <c r="F87" s="6" t="s">
        <v>72</v>
      </c>
      <c r="G87" s="6" t="s">
        <v>73</v>
      </c>
    </row>
    <row r="88" spans="4:7" x14ac:dyDescent="0.25">
      <c r="D88" t="s">
        <v>70</v>
      </c>
      <c r="E88">
        <v>250</v>
      </c>
      <c r="G88">
        <f t="shared" ref="G88:G97" si="3">E88*F88/1000</f>
        <v>0</v>
      </c>
    </row>
    <row r="89" spans="4:7" x14ac:dyDescent="0.25">
      <c r="D89" t="s">
        <v>75</v>
      </c>
      <c r="E89">
        <v>500</v>
      </c>
      <c r="G89">
        <f t="shared" si="3"/>
        <v>0</v>
      </c>
    </row>
    <row r="90" spans="4:7" x14ac:dyDescent="0.25">
      <c r="D90" t="s">
        <v>76</v>
      </c>
      <c r="E90">
        <v>800</v>
      </c>
      <c r="G90">
        <f t="shared" si="3"/>
        <v>0</v>
      </c>
    </row>
    <row r="91" spans="4:7" x14ac:dyDescent="0.25">
      <c r="D91" t="s">
        <v>78</v>
      </c>
      <c r="E91">
        <v>1100</v>
      </c>
      <c r="G91">
        <f t="shared" si="3"/>
        <v>0</v>
      </c>
    </row>
    <row r="92" spans="4:7" x14ac:dyDescent="0.25">
      <c r="D92" t="s">
        <v>77</v>
      </c>
      <c r="E92">
        <v>1450</v>
      </c>
      <c r="G92">
        <f t="shared" si="3"/>
        <v>0</v>
      </c>
    </row>
    <row r="93" spans="4:7" x14ac:dyDescent="0.25">
      <c r="D93" t="s">
        <v>79</v>
      </c>
      <c r="E93">
        <v>1065</v>
      </c>
      <c r="G93">
        <f t="shared" si="3"/>
        <v>0</v>
      </c>
    </row>
    <row r="94" spans="4:7" x14ac:dyDescent="0.25">
      <c r="D94" t="s">
        <v>80</v>
      </c>
      <c r="E94">
        <v>1400</v>
      </c>
      <c r="G94">
        <f t="shared" si="3"/>
        <v>0</v>
      </c>
    </row>
    <row r="95" spans="4:7" x14ac:dyDescent="0.25">
      <c r="D95" t="s">
        <v>81</v>
      </c>
      <c r="E95">
        <v>1500</v>
      </c>
      <c r="G95">
        <f t="shared" si="3"/>
        <v>0</v>
      </c>
    </row>
    <row r="96" spans="4:7" x14ac:dyDescent="0.25">
      <c r="D96" t="s">
        <v>82</v>
      </c>
      <c r="E96">
        <v>1100</v>
      </c>
      <c r="G96">
        <f t="shared" si="3"/>
        <v>0</v>
      </c>
    </row>
    <row r="97" spans="4:7" x14ac:dyDescent="0.25">
      <c r="D97" t="s">
        <v>141</v>
      </c>
      <c r="E97">
        <v>125</v>
      </c>
      <c r="G97">
        <f t="shared" si="3"/>
        <v>0</v>
      </c>
    </row>
    <row r="98" spans="4:7" x14ac:dyDescent="0.25">
      <c r="F98" t="s">
        <v>87</v>
      </c>
      <c r="G98">
        <f>SUBTOTAL(109,G87:G96)</f>
        <v>0</v>
      </c>
    </row>
  </sheetData>
  <sortState xmlns:xlrd2="http://schemas.microsoft.com/office/spreadsheetml/2017/richdata2" ref="A37:X38">
    <sortCondition ref="A37:A38"/>
    <sortCondition ref="C37:C38"/>
  </sortState>
  <mergeCells count="3">
    <mergeCell ref="I50:I53"/>
    <mergeCell ref="I2:I3"/>
    <mergeCell ref="F80:G80"/>
  </mergeCells>
  <pageMargins left="0.7" right="0.7" top="0.75" bottom="0.75" header="0.3" footer="0.3"/>
  <pageSetup scale="49" fitToHeight="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J53"/>
  <sheetViews>
    <sheetView zoomScaleNormal="100" workbookViewId="0">
      <selection activeCell="M12" sqref="M12"/>
    </sheetView>
  </sheetViews>
  <sheetFormatPr defaultRowHeight="15" x14ac:dyDescent="0.25"/>
  <cols>
    <col min="1" max="1" width="34.28515625" customWidth="1"/>
    <col min="2" max="2" width="13.5703125" style="3" customWidth="1"/>
    <col min="3" max="3" width="10.28515625" customWidth="1"/>
    <col min="4" max="4" width="93.140625" customWidth="1"/>
    <col min="5" max="5" width="13.140625" style="3" customWidth="1"/>
    <col min="6" max="6" width="10.28515625" style="3" customWidth="1"/>
    <col min="7" max="7" width="14.28515625" customWidth="1"/>
    <col min="8" max="8" width="14.5703125" customWidth="1"/>
    <col min="9" max="9" width="27.5703125" customWidth="1"/>
  </cols>
  <sheetData>
    <row r="1" spans="1:10" ht="46.5" x14ac:dyDescent="0.25">
      <c r="D1" s="56" t="s">
        <v>264</v>
      </c>
      <c r="I1" s="3" t="s">
        <v>272</v>
      </c>
    </row>
    <row r="2" spans="1:10" ht="15.75" thickBot="1" x14ac:dyDescent="0.3">
      <c r="I2" s="101"/>
    </row>
    <row r="3" spans="1:10" ht="21" x14ac:dyDescent="0.35">
      <c r="D3" s="67" t="s">
        <v>256</v>
      </c>
      <c r="I3" s="101"/>
    </row>
    <row r="4" spans="1:10" ht="63.75" customHeight="1" thickBot="1" x14ac:dyDescent="0.3">
      <c r="A4" s="1"/>
      <c r="D4" s="69" t="s">
        <v>274</v>
      </c>
      <c r="I4" s="101"/>
    </row>
    <row r="5" spans="1:10" ht="15.75" thickBot="1" x14ac:dyDescent="0.3"/>
    <row r="6" spans="1:10" ht="45.75" thickBot="1" x14ac:dyDescent="0.3">
      <c r="A6" s="65" t="s">
        <v>0</v>
      </c>
      <c r="B6" s="64" t="s">
        <v>1</v>
      </c>
      <c r="C6" s="64" t="s">
        <v>20</v>
      </c>
      <c r="D6" s="66" t="s">
        <v>19</v>
      </c>
      <c r="E6" s="64" t="s">
        <v>2</v>
      </c>
      <c r="F6" s="64" t="s">
        <v>3</v>
      </c>
      <c r="G6" s="64" t="s">
        <v>45</v>
      </c>
      <c r="H6" s="64" t="s">
        <v>23</v>
      </c>
    </row>
    <row r="7" spans="1:10" x14ac:dyDescent="0.25">
      <c r="A7" s="43" t="s">
        <v>5</v>
      </c>
      <c r="B7" s="44">
        <v>340</v>
      </c>
      <c r="C7" s="44" t="s">
        <v>21</v>
      </c>
      <c r="D7" s="43" t="s">
        <v>34</v>
      </c>
      <c r="E7" s="44" t="s">
        <v>6</v>
      </c>
      <c r="F7" s="44"/>
      <c r="G7" s="46">
        <v>46.76</v>
      </c>
      <c r="H7" s="45">
        <f t="shared" ref="H7:H51" si="0">F7*G7</f>
        <v>0</v>
      </c>
    </row>
    <row r="8" spans="1:10" x14ac:dyDescent="0.25">
      <c r="A8" s="20" t="s">
        <v>5</v>
      </c>
      <c r="B8" s="25">
        <v>340</v>
      </c>
      <c r="C8" s="25" t="s">
        <v>22</v>
      </c>
      <c r="D8" s="20" t="s">
        <v>33</v>
      </c>
      <c r="E8" s="25" t="s">
        <v>6</v>
      </c>
      <c r="F8" s="25"/>
      <c r="G8" s="15">
        <v>58.32</v>
      </c>
      <c r="H8" s="31">
        <f t="shared" si="0"/>
        <v>0</v>
      </c>
    </row>
    <row r="9" spans="1:10" x14ac:dyDescent="0.25">
      <c r="A9" s="26" t="s">
        <v>49</v>
      </c>
      <c r="B9" s="27">
        <v>342</v>
      </c>
      <c r="C9" s="27" t="s">
        <v>21</v>
      </c>
      <c r="D9" s="26" t="s">
        <v>69</v>
      </c>
      <c r="E9" s="27" t="s">
        <v>6</v>
      </c>
      <c r="F9" s="27"/>
      <c r="G9" s="14">
        <v>241.53</v>
      </c>
      <c r="H9" s="32">
        <f t="shared" si="0"/>
        <v>0</v>
      </c>
    </row>
    <row r="10" spans="1:10" x14ac:dyDescent="0.25">
      <c r="A10" s="26" t="s">
        <v>49</v>
      </c>
      <c r="B10" s="27">
        <v>342</v>
      </c>
      <c r="C10" s="27" t="s">
        <v>22</v>
      </c>
      <c r="D10" s="26" t="s">
        <v>88</v>
      </c>
      <c r="E10" s="27" t="s">
        <v>6</v>
      </c>
      <c r="F10" s="27"/>
      <c r="G10" s="14">
        <v>517.33000000000004</v>
      </c>
      <c r="H10" s="32">
        <f t="shared" si="0"/>
        <v>0</v>
      </c>
      <c r="I10" s="107"/>
      <c r="J10" s="108"/>
    </row>
    <row r="11" spans="1:10" x14ac:dyDescent="0.25">
      <c r="A11" s="26" t="s">
        <v>49</v>
      </c>
      <c r="B11" s="27">
        <v>342</v>
      </c>
      <c r="C11" s="27" t="s">
        <v>38</v>
      </c>
      <c r="D11" s="26" t="s">
        <v>89</v>
      </c>
      <c r="E11" s="27" t="s">
        <v>6</v>
      </c>
      <c r="F11" s="27"/>
      <c r="G11" s="14">
        <v>731.87</v>
      </c>
      <c r="H11" s="32">
        <f t="shared" si="0"/>
        <v>0</v>
      </c>
      <c r="I11" s="108"/>
      <c r="J11" s="108"/>
    </row>
    <row r="12" spans="1:10" x14ac:dyDescent="0.25">
      <c r="A12" s="20" t="s">
        <v>7</v>
      </c>
      <c r="B12" s="25">
        <v>362</v>
      </c>
      <c r="C12" s="25" t="s">
        <v>21</v>
      </c>
      <c r="D12" s="20" t="s">
        <v>7</v>
      </c>
      <c r="E12" s="25" t="s">
        <v>4</v>
      </c>
      <c r="F12" s="25"/>
      <c r="G12" s="15">
        <v>1.94</v>
      </c>
      <c r="H12" s="31">
        <f t="shared" si="0"/>
        <v>0</v>
      </c>
    </row>
    <row r="13" spans="1:10" x14ac:dyDescent="0.25">
      <c r="A13" s="50" t="s">
        <v>90</v>
      </c>
      <c r="B13" s="51">
        <v>382</v>
      </c>
      <c r="C13" s="51" t="s">
        <v>119</v>
      </c>
      <c r="D13" s="50" t="s">
        <v>263</v>
      </c>
      <c r="E13" s="51" t="s">
        <v>4</v>
      </c>
      <c r="F13" s="51"/>
      <c r="G13" s="59">
        <v>3</v>
      </c>
      <c r="H13" s="52">
        <f t="shared" si="0"/>
        <v>0</v>
      </c>
    </row>
    <row r="14" spans="1:10" x14ac:dyDescent="0.25">
      <c r="A14" s="20" t="s">
        <v>8</v>
      </c>
      <c r="B14" s="25">
        <v>386</v>
      </c>
      <c r="C14" s="25" t="s">
        <v>21</v>
      </c>
      <c r="D14" s="20" t="s">
        <v>36</v>
      </c>
      <c r="E14" s="25" t="s">
        <v>6</v>
      </c>
      <c r="F14" s="25"/>
      <c r="G14" s="15">
        <v>385.65</v>
      </c>
      <c r="H14" s="31">
        <f t="shared" si="0"/>
        <v>0</v>
      </c>
    </row>
    <row r="15" spans="1:10" x14ac:dyDescent="0.25">
      <c r="A15" s="20" t="s">
        <v>8</v>
      </c>
      <c r="B15" s="25">
        <v>386</v>
      </c>
      <c r="C15" s="25" t="s">
        <v>22</v>
      </c>
      <c r="D15" s="20" t="s">
        <v>37</v>
      </c>
      <c r="E15" s="25" t="s">
        <v>6</v>
      </c>
      <c r="F15" s="25"/>
      <c r="G15" s="15">
        <v>418.09</v>
      </c>
      <c r="H15" s="31">
        <f t="shared" si="0"/>
        <v>0</v>
      </c>
    </row>
    <row r="16" spans="1:10" x14ac:dyDescent="0.25">
      <c r="A16" s="50" t="s">
        <v>9</v>
      </c>
      <c r="B16" s="51">
        <v>393</v>
      </c>
      <c r="C16" s="51" t="s">
        <v>21</v>
      </c>
      <c r="D16" s="50" t="s">
        <v>36</v>
      </c>
      <c r="E16" s="51" t="s">
        <v>6</v>
      </c>
      <c r="F16" s="51"/>
      <c r="G16" s="59">
        <v>130.63999999999999</v>
      </c>
      <c r="H16" s="52">
        <f t="shared" si="0"/>
        <v>0</v>
      </c>
    </row>
    <row r="17" spans="1:10" x14ac:dyDescent="0.25">
      <c r="A17" s="50" t="s">
        <v>9</v>
      </c>
      <c r="B17" s="51">
        <v>393</v>
      </c>
      <c r="C17" s="51" t="s">
        <v>22</v>
      </c>
      <c r="D17" s="50" t="s">
        <v>37</v>
      </c>
      <c r="E17" s="51" t="s">
        <v>6</v>
      </c>
      <c r="F17" s="51"/>
      <c r="G17" s="59">
        <v>162.6</v>
      </c>
      <c r="H17" s="52">
        <f t="shared" si="0"/>
        <v>0</v>
      </c>
    </row>
    <row r="18" spans="1:10" x14ac:dyDescent="0.25">
      <c r="A18" s="20" t="s">
        <v>269</v>
      </c>
      <c r="B18" s="25">
        <v>512</v>
      </c>
      <c r="C18" s="25" t="s">
        <v>21</v>
      </c>
      <c r="D18" s="20" t="s">
        <v>226</v>
      </c>
      <c r="E18" s="25" t="s">
        <v>6</v>
      </c>
      <c r="F18" s="25"/>
      <c r="G18" s="15">
        <v>218.77</v>
      </c>
      <c r="H18" s="31">
        <f t="shared" si="0"/>
        <v>0</v>
      </c>
    </row>
    <row r="19" spans="1:10" x14ac:dyDescent="0.25">
      <c r="A19" s="20" t="s">
        <v>269</v>
      </c>
      <c r="B19" s="25">
        <v>512</v>
      </c>
      <c r="C19" s="25" t="s">
        <v>22</v>
      </c>
      <c r="D19" s="20" t="s">
        <v>227</v>
      </c>
      <c r="E19" s="25" t="s">
        <v>6</v>
      </c>
      <c r="F19" s="25"/>
      <c r="G19" s="15">
        <v>207.64</v>
      </c>
      <c r="H19" s="31">
        <f t="shared" si="0"/>
        <v>0</v>
      </c>
    </row>
    <row r="20" spans="1:10" x14ac:dyDescent="0.25">
      <c r="A20" s="50" t="s">
        <v>10</v>
      </c>
      <c r="B20" s="51">
        <v>410</v>
      </c>
      <c r="C20" s="51" t="s">
        <v>21</v>
      </c>
      <c r="D20" s="50" t="s">
        <v>11</v>
      </c>
      <c r="E20" s="51" t="s">
        <v>12</v>
      </c>
      <c r="F20" s="51"/>
      <c r="G20" s="59">
        <v>49.67</v>
      </c>
      <c r="H20" s="52">
        <f t="shared" si="0"/>
        <v>0</v>
      </c>
    </row>
    <row r="21" spans="1:10" x14ac:dyDescent="0.25">
      <c r="A21" s="50" t="s">
        <v>10</v>
      </c>
      <c r="B21" s="51">
        <v>410</v>
      </c>
      <c r="C21" s="51" t="s">
        <v>22</v>
      </c>
      <c r="D21" s="50" t="s">
        <v>13</v>
      </c>
      <c r="E21" s="53" t="s">
        <v>245</v>
      </c>
      <c r="F21" s="53"/>
      <c r="G21" s="59">
        <v>52.76</v>
      </c>
      <c r="H21" s="52">
        <f t="shared" si="0"/>
        <v>0</v>
      </c>
    </row>
    <row r="22" spans="1:10" ht="13.5" customHeight="1" x14ac:dyDescent="0.25">
      <c r="A22" s="50" t="s">
        <v>10</v>
      </c>
      <c r="B22" s="51">
        <v>410</v>
      </c>
      <c r="C22" s="51" t="s">
        <v>38</v>
      </c>
      <c r="D22" s="50" t="s">
        <v>40</v>
      </c>
      <c r="E22" s="51" t="s">
        <v>32</v>
      </c>
      <c r="F22" s="51"/>
      <c r="G22" s="60">
        <v>5.87</v>
      </c>
      <c r="H22" s="52">
        <f t="shared" si="0"/>
        <v>0</v>
      </c>
    </row>
    <row r="23" spans="1:10" ht="14.45" customHeight="1" x14ac:dyDescent="0.25">
      <c r="A23" s="20" t="s">
        <v>14</v>
      </c>
      <c r="B23" s="25">
        <v>412</v>
      </c>
      <c r="C23" s="25" t="s">
        <v>21</v>
      </c>
      <c r="D23" s="20" t="s">
        <v>41</v>
      </c>
      <c r="E23" s="25" t="s">
        <v>31</v>
      </c>
      <c r="F23" s="25"/>
      <c r="G23" s="15">
        <v>4.4999999999999998E-2</v>
      </c>
      <c r="H23" s="31">
        <f t="shared" si="0"/>
        <v>0</v>
      </c>
    </row>
    <row r="24" spans="1:10" x14ac:dyDescent="0.25">
      <c r="A24" s="20" t="s">
        <v>14</v>
      </c>
      <c r="B24" s="25">
        <v>412</v>
      </c>
      <c r="C24" s="25" t="s">
        <v>22</v>
      </c>
      <c r="D24" s="20" t="s">
        <v>42</v>
      </c>
      <c r="E24" s="25" t="s">
        <v>6</v>
      </c>
      <c r="F24" s="25"/>
      <c r="G24" s="15">
        <v>1310.27</v>
      </c>
      <c r="H24" s="31">
        <f t="shared" si="0"/>
        <v>0</v>
      </c>
    </row>
    <row r="25" spans="1:10" x14ac:dyDescent="0.25">
      <c r="A25" s="20" t="s">
        <v>14</v>
      </c>
      <c r="B25" s="25">
        <v>412</v>
      </c>
      <c r="C25" s="25" t="s">
        <v>38</v>
      </c>
      <c r="D25" s="20" t="s">
        <v>244</v>
      </c>
      <c r="E25" s="25" t="s">
        <v>6</v>
      </c>
      <c r="F25" s="25"/>
      <c r="G25" s="15">
        <v>2134.58</v>
      </c>
      <c r="H25" s="31">
        <f t="shared" si="0"/>
        <v>0</v>
      </c>
    </row>
    <row r="26" spans="1:10" x14ac:dyDescent="0.25">
      <c r="A26" s="50" t="s">
        <v>98</v>
      </c>
      <c r="B26" s="51">
        <v>561</v>
      </c>
      <c r="C26" s="51" t="s">
        <v>96</v>
      </c>
      <c r="D26" s="50" t="s">
        <v>100</v>
      </c>
      <c r="E26" s="51" t="s">
        <v>31</v>
      </c>
      <c r="F26" s="51"/>
      <c r="G26" s="59">
        <v>1.1399999999999999</v>
      </c>
      <c r="H26" s="52">
        <f t="shared" si="0"/>
        <v>0</v>
      </c>
    </row>
    <row r="27" spans="1:10" ht="15.75" x14ac:dyDescent="0.25">
      <c r="A27" s="20" t="s">
        <v>15</v>
      </c>
      <c r="B27" s="25">
        <v>468</v>
      </c>
      <c r="C27" s="25" t="s">
        <v>21</v>
      </c>
      <c r="D27" s="20" t="s">
        <v>43</v>
      </c>
      <c r="E27" s="25" t="s">
        <v>31</v>
      </c>
      <c r="F27" s="25"/>
      <c r="G27" s="15">
        <v>4.63</v>
      </c>
      <c r="H27" s="31">
        <f t="shared" si="0"/>
        <v>0</v>
      </c>
      <c r="I27" s="109"/>
      <c r="J27" s="110"/>
    </row>
    <row r="28" spans="1:10" x14ac:dyDescent="0.25">
      <c r="A28" s="50" t="s">
        <v>35</v>
      </c>
      <c r="B28" s="51">
        <v>484</v>
      </c>
      <c r="C28" s="51" t="s">
        <v>21</v>
      </c>
      <c r="D28" s="50" t="s">
        <v>44</v>
      </c>
      <c r="E28" s="51" t="s">
        <v>6</v>
      </c>
      <c r="F28" s="51"/>
      <c r="G28" s="59">
        <v>363.93</v>
      </c>
      <c r="H28" s="52">
        <f t="shared" si="0"/>
        <v>0</v>
      </c>
    </row>
    <row r="29" spans="1:10" x14ac:dyDescent="0.25">
      <c r="A29" s="50" t="s">
        <v>35</v>
      </c>
      <c r="B29" s="51">
        <v>484</v>
      </c>
      <c r="C29" s="51" t="s">
        <v>22</v>
      </c>
      <c r="D29" s="50" t="s">
        <v>46</v>
      </c>
      <c r="E29" s="51" t="s">
        <v>31</v>
      </c>
      <c r="F29" s="51"/>
      <c r="G29" s="59">
        <v>0.16</v>
      </c>
      <c r="H29" s="52">
        <f t="shared" si="0"/>
        <v>0</v>
      </c>
    </row>
    <row r="30" spans="1:10" x14ac:dyDescent="0.25">
      <c r="A30" s="75" t="s">
        <v>220</v>
      </c>
      <c r="B30" s="25">
        <v>104</v>
      </c>
      <c r="C30" s="25" t="s">
        <v>21</v>
      </c>
      <c r="D30" s="75" t="s">
        <v>257</v>
      </c>
      <c r="E30" s="25" t="s">
        <v>155</v>
      </c>
      <c r="F30" s="25"/>
      <c r="G30" s="15">
        <v>4069</v>
      </c>
      <c r="H30" s="31">
        <f t="shared" si="0"/>
        <v>0</v>
      </c>
    </row>
    <row r="31" spans="1:10" x14ac:dyDescent="0.25">
      <c r="A31" s="75" t="s">
        <v>220</v>
      </c>
      <c r="B31" s="25">
        <v>104</v>
      </c>
      <c r="C31" s="25" t="s">
        <v>22</v>
      </c>
      <c r="D31" s="75" t="s">
        <v>258</v>
      </c>
      <c r="E31" s="25" t="s">
        <v>155</v>
      </c>
      <c r="F31" s="25"/>
      <c r="G31" s="15">
        <v>5696.69</v>
      </c>
      <c r="H31" s="31">
        <f t="shared" si="0"/>
        <v>0</v>
      </c>
    </row>
    <row r="32" spans="1:10" x14ac:dyDescent="0.25">
      <c r="A32" s="75" t="s">
        <v>220</v>
      </c>
      <c r="B32" s="25">
        <v>104</v>
      </c>
      <c r="C32" s="25" t="s">
        <v>38</v>
      </c>
      <c r="D32" s="75" t="s">
        <v>259</v>
      </c>
      <c r="E32" s="25" t="s">
        <v>155</v>
      </c>
      <c r="F32" s="25"/>
      <c r="G32" s="15">
        <v>6917.41</v>
      </c>
      <c r="H32" s="31">
        <f t="shared" si="0"/>
        <v>0</v>
      </c>
    </row>
    <row r="33" spans="1:8" x14ac:dyDescent="0.25">
      <c r="A33" s="50" t="s">
        <v>16</v>
      </c>
      <c r="B33" s="51">
        <v>590</v>
      </c>
      <c r="C33" s="51" t="s">
        <v>21</v>
      </c>
      <c r="D33" s="50" t="s">
        <v>47</v>
      </c>
      <c r="E33" s="51" t="s">
        <v>6</v>
      </c>
      <c r="F33" s="51"/>
      <c r="G33" s="14">
        <v>35</v>
      </c>
      <c r="H33" s="52">
        <f t="shared" si="0"/>
        <v>0</v>
      </c>
    </row>
    <row r="34" spans="1:8" x14ac:dyDescent="0.25">
      <c r="A34" s="75" t="s">
        <v>17</v>
      </c>
      <c r="B34" s="25">
        <v>329</v>
      </c>
      <c r="C34" s="25" t="s">
        <v>22</v>
      </c>
      <c r="D34" s="75" t="s">
        <v>68</v>
      </c>
      <c r="E34" s="25" t="s">
        <v>6</v>
      </c>
      <c r="F34" s="25"/>
      <c r="G34" s="15">
        <v>60</v>
      </c>
      <c r="H34" s="31">
        <f t="shared" si="0"/>
        <v>0</v>
      </c>
    </row>
    <row r="35" spans="1:8" x14ac:dyDescent="0.25">
      <c r="A35" s="75" t="s">
        <v>17</v>
      </c>
      <c r="B35" s="25">
        <v>329</v>
      </c>
      <c r="C35" s="25" t="s">
        <v>38</v>
      </c>
      <c r="D35" s="75" t="s">
        <v>48</v>
      </c>
      <c r="E35" s="25" t="s">
        <v>6</v>
      </c>
      <c r="F35" s="25"/>
      <c r="G35" s="15">
        <v>25</v>
      </c>
      <c r="H35" s="31">
        <f t="shared" si="0"/>
        <v>0</v>
      </c>
    </row>
    <row r="36" spans="1:8" x14ac:dyDescent="0.25">
      <c r="A36" s="50" t="s">
        <v>18</v>
      </c>
      <c r="B36" s="51">
        <v>391</v>
      </c>
      <c r="C36" s="51" t="s">
        <v>21</v>
      </c>
      <c r="D36" s="50" t="s">
        <v>50</v>
      </c>
      <c r="E36" s="51" t="s">
        <v>6</v>
      </c>
      <c r="F36" s="51"/>
      <c r="G36" s="48">
        <v>910.34</v>
      </c>
      <c r="H36" s="52">
        <f t="shared" si="0"/>
        <v>0</v>
      </c>
    </row>
    <row r="37" spans="1:8" x14ac:dyDescent="0.25">
      <c r="A37" s="75" t="s">
        <v>24</v>
      </c>
      <c r="B37" s="25">
        <v>390</v>
      </c>
      <c r="C37" s="25" t="s">
        <v>21</v>
      </c>
      <c r="D37" s="75" t="s">
        <v>51</v>
      </c>
      <c r="E37" s="25" t="s">
        <v>6</v>
      </c>
      <c r="F37" s="25"/>
      <c r="G37" s="15">
        <v>253.72</v>
      </c>
      <c r="H37" s="31">
        <f t="shared" si="0"/>
        <v>0</v>
      </c>
    </row>
    <row r="38" spans="1:8" x14ac:dyDescent="0.25">
      <c r="A38" s="75" t="s">
        <v>24</v>
      </c>
      <c r="B38" s="25">
        <v>390</v>
      </c>
      <c r="C38" s="25" t="s">
        <v>22</v>
      </c>
      <c r="D38" s="75" t="s">
        <v>52</v>
      </c>
      <c r="E38" s="25" t="s">
        <v>6</v>
      </c>
      <c r="F38" s="25"/>
      <c r="G38" s="15">
        <v>170.78</v>
      </c>
      <c r="H38" s="31">
        <f t="shared" si="0"/>
        <v>0</v>
      </c>
    </row>
    <row r="39" spans="1:8" x14ac:dyDescent="0.25">
      <c r="A39" s="50" t="s">
        <v>25</v>
      </c>
      <c r="B39" s="51">
        <v>578</v>
      </c>
      <c r="C39" s="51" t="s">
        <v>21</v>
      </c>
      <c r="D39" s="50" t="s">
        <v>53</v>
      </c>
      <c r="E39" s="51" t="s">
        <v>31</v>
      </c>
      <c r="F39" s="51"/>
      <c r="G39" s="14">
        <v>6.89</v>
      </c>
      <c r="H39" s="52">
        <f t="shared" si="0"/>
        <v>0</v>
      </c>
    </row>
    <row r="40" spans="1:8" x14ac:dyDescent="0.25">
      <c r="A40" s="75" t="s">
        <v>26</v>
      </c>
      <c r="B40" s="25">
        <v>606</v>
      </c>
      <c r="C40" s="25" t="s">
        <v>21</v>
      </c>
      <c r="D40" s="75" t="s">
        <v>54</v>
      </c>
      <c r="E40" s="25" t="s">
        <v>4</v>
      </c>
      <c r="F40" s="25"/>
      <c r="G40" s="15">
        <v>2.66</v>
      </c>
      <c r="H40" s="31">
        <f t="shared" si="0"/>
        <v>0</v>
      </c>
    </row>
    <row r="41" spans="1:8" x14ac:dyDescent="0.25">
      <c r="A41" s="75" t="s">
        <v>26</v>
      </c>
      <c r="B41" s="25">
        <v>606</v>
      </c>
      <c r="C41" s="25" t="s">
        <v>22</v>
      </c>
      <c r="D41" s="75" t="s">
        <v>55</v>
      </c>
      <c r="E41" s="25" t="s">
        <v>4</v>
      </c>
      <c r="F41" s="25"/>
      <c r="G41" s="15">
        <v>3.42</v>
      </c>
      <c r="H41" s="31">
        <f t="shared" si="0"/>
        <v>0</v>
      </c>
    </row>
    <row r="42" spans="1:8" x14ac:dyDescent="0.25">
      <c r="A42" s="75" t="s">
        <v>26</v>
      </c>
      <c r="B42" s="25">
        <v>606</v>
      </c>
      <c r="C42" s="25" t="s">
        <v>38</v>
      </c>
      <c r="D42" s="75" t="s">
        <v>56</v>
      </c>
      <c r="E42" s="25" t="s">
        <v>4</v>
      </c>
      <c r="F42" s="25"/>
      <c r="G42" s="15">
        <v>4.49</v>
      </c>
      <c r="H42" s="31">
        <f t="shared" si="0"/>
        <v>0</v>
      </c>
    </row>
    <row r="43" spans="1:8" x14ac:dyDescent="0.25">
      <c r="A43" s="75" t="s">
        <v>26</v>
      </c>
      <c r="B43" s="25">
        <v>606</v>
      </c>
      <c r="C43" s="25" t="s">
        <v>57</v>
      </c>
      <c r="D43" s="75" t="s">
        <v>58</v>
      </c>
      <c r="E43" s="25" t="s">
        <v>4</v>
      </c>
      <c r="F43" s="25"/>
      <c r="G43" s="15">
        <v>9.84</v>
      </c>
      <c r="H43" s="31">
        <f t="shared" si="0"/>
        <v>0</v>
      </c>
    </row>
    <row r="44" spans="1:8" x14ac:dyDescent="0.25">
      <c r="A44" s="50" t="s">
        <v>27</v>
      </c>
      <c r="B44" s="51">
        <v>600</v>
      </c>
      <c r="C44" s="51" t="s">
        <v>21</v>
      </c>
      <c r="D44" s="50" t="s">
        <v>59</v>
      </c>
      <c r="E44" s="51" t="s">
        <v>4</v>
      </c>
      <c r="F44" s="51"/>
      <c r="G44" s="14">
        <v>1.64</v>
      </c>
      <c r="H44" s="52">
        <f t="shared" si="0"/>
        <v>0</v>
      </c>
    </row>
    <row r="45" spans="1:8" x14ac:dyDescent="0.25">
      <c r="A45" s="50" t="s">
        <v>27</v>
      </c>
      <c r="B45" s="51">
        <v>600</v>
      </c>
      <c r="C45" s="51" t="s">
        <v>22</v>
      </c>
      <c r="D45" s="50" t="s">
        <v>60</v>
      </c>
      <c r="E45" s="51" t="s">
        <v>4</v>
      </c>
      <c r="F45" s="51"/>
      <c r="G45" s="14">
        <v>1.07</v>
      </c>
      <c r="H45" s="52">
        <f t="shared" si="0"/>
        <v>0</v>
      </c>
    </row>
    <row r="46" spans="1:8" x14ac:dyDescent="0.25">
      <c r="A46" s="75" t="s">
        <v>28</v>
      </c>
      <c r="B46" s="25">
        <v>612</v>
      </c>
      <c r="C46" s="25" t="s">
        <v>21</v>
      </c>
      <c r="D46" s="75" t="s">
        <v>61</v>
      </c>
      <c r="E46" s="25" t="s">
        <v>6</v>
      </c>
      <c r="F46" s="25"/>
      <c r="G46" s="47">
        <v>385.62</v>
      </c>
      <c r="H46" s="31">
        <f t="shared" si="0"/>
        <v>0</v>
      </c>
    </row>
    <row r="47" spans="1:8" x14ac:dyDescent="0.25">
      <c r="A47" s="50" t="s">
        <v>62</v>
      </c>
      <c r="B47" s="51">
        <v>490</v>
      </c>
      <c r="C47" s="51" t="s">
        <v>21</v>
      </c>
      <c r="D47" s="50" t="s">
        <v>63</v>
      </c>
      <c r="E47" s="51" t="s">
        <v>6</v>
      </c>
      <c r="F47" s="51"/>
      <c r="G47" s="14">
        <v>66.540000000000006</v>
      </c>
      <c r="H47" s="52">
        <f t="shared" si="0"/>
        <v>0</v>
      </c>
    </row>
    <row r="48" spans="1:8" x14ac:dyDescent="0.25">
      <c r="A48" s="75" t="s">
        <v>29</v>
      </c>
      <c r="B48" s="25">
        <v>620</v>
      </c>
      <c r="C48" s="25" t="s">
        <v>21</v>
      </c>
      <c r="D48" s="75" t="s">
        <v>64</v>
      </c>
      <c r="E48" s="25" t="s">
        <v>4</v>
      </c>
      <c r="F48" s="25"/>
      <c r="G48" s="15">
        <v>7.92</v>
      </c>
      <c r="H48" s="31">
        <f t="shared" si="0"/>
        <v>0</v>
      </c>
    </row>
    <row r="49" spans="1:8" x14ac:dyDescent="0.25">
      <c r="A49" s="75" t="s">
        <v>29</v>
      </c>
      <c r="B49" s="25">
        <v>620</v>
      </c>
      <c r="C49" s="25" t="s">
        <v>22</v>
      </c>
      <c r="D49" s="75" t="s">
        <v>65</v>
      </c>
      <c r="E49" s="25" t="s">
        <v>4</v>
      </c>
      <c r="F49" s="25"/>
      <c r="G49" s="15">
        <v>12.98</v>
      </c>
      <c r="H49" s="31">
        <f t="shared" si="0"/>
        <v>0</v>
      </c>
    </row>
    <row r="50" spans="1:8" x14ac:dyDescent="0.25">
      <c r="A50" s="75" t="s">
        <v>29</v>
      </c>
      <c r="B50" s="25">
        <v>620</v>
      </c>
      <c r="C50" s="25" t="s">
        <v>38</v>
      </c>
      <c r="D50" s="75" t="s">
        <v>66</v>
      </c>
      <c r="E50" s="25" t="s">
        <v>4</v>
      </c>
      <c r="F50" s="25"/>
      <c r="G50" s="15">
        <v>13.64</v>
      </c>
      <c r="H50" s="31">
        <f t="shared" si="0"/>
        <v>0</v>
      </c>
    </row>
    <row r="51" spans="1:8" x14ac:dyDescent="0.25">
      <c r="A51" s="50" t="s">
        <v>30</v>
      </c>
      <c r="B51" s="51">
        <v>638</v>
      </c>
      <c r="C51" s="51" t="s">
        <v>21</v>
      </c>
      <c r="D51" s="50" t="s">
        <v>67</v>
      </c>
      <c r="E51" s="51" t="s">
        <v>32</v>
      </c>
      <c r="F51" s="51"/>
      <c r="G51" s="14">
        <v>2.4300000000000002</v>
      </c>
      <c r="H51" s="52">
        <f t="shared" si="0"/>
        <v>0</v>
      </c>
    </row>
    <row r="53" spans="1:8" x14ac:dyDescent="0.25">
      <c r="E53" s="4"/>
      <c r="F53" s="111" t="s">
        <v>39</v>
      </c>
      <c r="G53" s="112"/>
      <c r="H53" s="71">
        <f>IF(SUM(H7:H52)&gt;20000,20000,SUM(H7:H52))</f>
        <v>0</v>
      </c>
    </row>
  </sheetData>
  <sortState xmlns:xlrd2="http://schemas.microsoft.com/office/spreadsheetml/2017/richdata2" ref="A28:J29">
    <sortCondition ref="A28:A29"/>
    <sortCondition ref="C28:C29"/>
  </sortState>
  <mergeCells count="4">
    <mergeCell ref="I10:J11"/>
    <mergeCell ref="I27:J27"/>
    <mergeCell ref="I2:I4"/>
    <mergeCell ref="F53:G53"/>
  </mergeCells>
  <pageMargins left="0.7" right="0.7" top="0.75" bottom="0.75" header="0.3" footer="0.3"/>
  <pageSetup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I41"/>
  <sheetViews>
    <sheetView zoomScaleNormal="100" workbookViewId="0">
      <selection activeCell="M14" sqref="M14"/>
    </sheetView>
  </sheetViews>
  <sheetFormatPr defaultRowHeight="15" x14ac:dyDescent="0.25"/>
  <cols>
    <col min="1" max="1" width="38.28515625" customWidth="1"/>
    <col min="2" max="2" width="13.5703125" customWidth="1"/>
    <col min="3" max="3" width="12.140625" customWidth="1"/>
    <col min="4" max="4" width="90.7109375" customWidth="1"/>
    <col min="5" max="5" width="11.140625" customWidth="1"/>
    <col min="6" max="6" width="12" customWidth="1"/>
    <col min="7" max="7" width="13.7109375" customWidth="1"/>
    <col min="8" max="8" width="11.7109375" customWidth="1"/>
    <col min="9" max="9" width="23" customWidth="1"/>
  </cols>
  <sheetData>
    <row r="1" spans="1:9" ht="46.5" x14ac:dyDescent="0.25">
      <c r="D1" s="56" t="s">
        <v>265</v>
      </c>
      <c r="I1" s="3" t="s">
        <v>272</v>
      </c>
    </row>
    <row r="2" spans="1:9" ht="15.75" thickBot="1" x14ac:dyDescent="0.3">
      <c r="A2" s="1"/>
      <c r="I2" s="101"/>
    </row>
    <row r="3" spans="1:9" ht="21" x14ac:dyDescent="0.35">
      <c r="D3" s="67" t="s">
        <v>256</v>
      </c>
      <c r="I3" s="101"/>
    </row>
    <row r="4" spans="1:9" ht="57" customHeight="1" thickBot="1" x14ac:dyDescent="0.3">
      <c r="D4" s="69" t="s">
        <v>268</v>
      </c>
      <c r="I4" s="101"/>
    </row>
    <row r="5" spans="1:9" ht="15.75" thickBot="1" x14ac:dyDescent="0.3"/>
    <row r="6" spans="1:9" ht="48.75" customHeight="1" thickBot="1" x14ac:dyDescent="0.3">
      <c r="A6" s="65" t="s">
        <v>0</v>
      </c>
      <c r="B6" s="64" t="s">
        <v>1</v>
      </c>
      <c r="C6" s="64" t="s">
        <v>20</v>
      </c>
      <c r="D6" s="66" t="s">
        <v>19</v>
      </c>
      <c r="E6" s="64" t="s">
        <v>2</v>
      </c>
      <c r="F6" s="64" t="s">
        <v>3</v>
      </c>
      <c r="G6" s="64" t="s">
        <v>45</v>
      </c>
      <c r="H6" s="64" t="s">
        <v>23</v>
      </c>
    </row>
    <row r="7" spans="1:9" x14ac:dyDescent="0.25">
      <c r="A7" s="38" t="s">
        <v>231</v>
      </c>
      <c r="B7" s="57">
        <v>314</v>
      </c>
      <c r="C7" s="57" t="s">
        <v>21</v>
      </c>
      <c r="D7" s="39" t="s">
        <v>233</v>
      </c>
      <c r="E7" s="40" t="s">
        <v>6</v>
      </c>
      <c r="F7" s="38"/>
      <c r="G7" s="41">
        <v>123.13</v>
      </c>
      <c r="H7" s="42">
        <f t="shared" ref="H7:H39" si="0">F7*G7</f>
        <v>0</v>
      </c>
    </row>
    <row r="8" spans="1:9" x14ac:dyDescent="0.25">
      <c r="A8" s="26" t="s">
        <v>231</v>
      </c>
      <c r="B8" s="30">
        <v>314</v>
      </c>
      <c r="C8" s="30" t="s">
        <v>22</v>
      </c>
      <c r="D8" s="28" t="s">
        <v>232</v>
      </c>
      <c r="E8" s="34" t="s">
        <v>6</v>
      </c>
      <c r="F8" s="26"/>
      <c r="G8" s="16">
        <v>66.3</v>
      </c>
      <c r="H8" s="33">
        <f t="shared" si="0"/>
        <v>0</v>
      </c>
    </row>
    <row r="9" spans="1:9" x14ac:dyDescent="0.25">
      <c r="A9" s="26" t="s">
        <v>231</v>
      </c>
      <c r="B9" s="30">
        <v>314</v>
      </c>
      <c r="C9" s="30" t="s">
        <v>38</v>
      </c>
      <c r="D9" s="28" t="s">
        <v>234</v>
      </c>
      <c r="E9" s="34" t="s">
        <v>6</v>
      </c>
      <c r="F9" s="26"/>
      <c r="G9" s="17">
        <v>249.29</v>
      </c>
      <c r="H9" s="33">
        <f t="shared" si="0"/>
        <v>0</v>
      </c>
    </row>
    <row r="10" spans="1:9" x14ac:dyDescent="0.25">
      <c r="A10" s="26" t="s">
        <v>231</v>
      </c>
      <c r="B10" s="30">
        <v>314</v>
      </c>
      <c r="C10" s="30" t="s">
        <v>57</v>
      </c>
      <c r="D10" s="28" t="s">
        <v>235</v>
      </c>
      <c r="E10" s="28" t="s">
        <v>6</v>
      </c>
      <c r="F10" s="26"/>
      <c r="G10" s="17">
        <v>159.69999999999999</v>
      </c>
      <c r="H10" s="33">
        <f t="shared" si="0"/>
        <v>0</v>
      </c>
    </row>
    <row r="11" spans="1:9" x14ac:dyDescent="0.25">
      <c r="A11" s="20" t="s">
        <v>49</v>
      </c>
      <c r="B11" s="25">
        <v>342</v>
      </c>
      <c r="C11" s="25" t="s">
        <v>21</v>
      </c>
      <c r="D11" s="20" t="s">
        <v>69</v>
      </c>
      <c r="E11" s="20" t="s">
        <v>6</v>
      </c>
      <c r="F11" s="20"/>
      <c r="G11" s="15">
        <v>241.53</v>
      </c>
      <c r="H11" s="24">
        <f t="shared" si="0"/>
        <v>0</v>
      </c>
    </row>
    <row r="12" spans="1:9" x14ac:dyDescent="0.25">
      <c r="A12" s="20" t="s">
        <v>49</v>
      </c>
      <c r="B12" s="25">
        <v>342</v>
      </c>
      <c r="C12" s="25" t="s">
        <v>22</v>
      </c>
      <c r="D12" s="20" t="s">
        <v>88</v>
      </c>
      <c r="E12" s="20" t="s">
        <v>6</v>
      </c>
      <c r="F12" s="20"/>
      <c r="G12" s="15">
        <v>517.33000000000004</v>
      </c>
      <c r="H12" s="24">
        <f t="shared" si="0"/>
        <v>0</v>
      </c>
    </row>
    <row r="13" spans="1:9" x14ac:dyDescent="0.25">
      <c r="A13" s="20" t="s">
        <v>49</v>
      </c>
      <c r="B13" s="25">
        <v>342</v>
      </c>
      <c r="C13" s="25" t="s">
        <v>38</v>
      </c>
      <c r="D13" s="20" t="s">
        <v>89</v>
      </c>
      <c r="E13" s="20" t="s">
        <v>6</v>
      </c>
      <c r="F13" s="20"/>
      <c r="G13" s="15">
        <v>731.87</v>
      </c>
      <c r="H13" s="24">
        <f t="shared" si="0"/>
        <v>0</v>
      </c>
    </row>
    <row r="14" spans="1:9" x14ac:dyDescent="0.25">
      <c r="A14" s="26" t="s">
        <v>7</v>
      </c>
      <c r="B14" s="27">
        <v>362</v>
      </c>
      <c r="C14" s="27" t="s">
        <v>21</v>
      </c>
      <c r="D14" s="26" t="s">
        <v>7</v>
      </c>
      <c r="E14" s="26" t="s">
        <v>4</v>
      </c>
      <c r="F14" s="26"/>
      <c r="G14" s="14">
        <v>1.94</v>
      </c>
      <c r="H14" s="33">
        <f t="shared" si="0"/>
        <v>0</v>
      </c>
    </row>
    <row r="15" spans="1:9" x14ac:dyDescent="0.25">
      <c r="A15" s="20" t="s">
        <v>247</v>
      </c>
      <c r="B15" s="19">
        <v>106</v>
      </c>
      <c r="C15" s="19" t="s">
        <v>21</v>
      </c>
      <c r="D15" s="20" t="s">
        <v>248</v>
      </c>
      <c r="E15" s="35" t="s">
        <v>249</v>
      </c>
      <c r="F15" s="19"/>
      <c r="G15" s="15">
        <v>1059.6300000000001</v>
      </c>
      <c r="H15" s="24">
        <f t="shared" si="0"/>
        <v>0</v>
      </c>
    </row>
    <row r="16" spans="1:9" x14ac:dyDescent="0.25">
      <c r="A16" s="20" t="s">
        <v>247</v>
      </c>
      <c r="B16" s="19">
        <v>106</v>
      </c>
      <c r="C16" s="19" t="s">
        <v>22</v>
      </c>
      <c r="D16" s="20" t="s">
        <v>250</v>
      </c>
      <c r="E16" s="35" t="s">
        <v>249</v>
      </c>
      <c r="F16" s="19"/>
      <c r="G16" s="15">
        <v>1338.48</v>
      </c>
      <c r="H16" s="24">
        <f t="shared" si="0"/>
        <v>0</v>
      </c>
    </row>
    <row r="17" spans="1:8" x14ac:dyDescent="0.25">
      <c r="A17" s="20" t="s">
        <v>247</v>
      </c>
      <c r="B17" s="19">
        <v>106</v>
      </c>
      <c r="C17" s="19" t="s">
        <v>38</v>
      </c>
      <c r="D17" s="20" t="s">
        <v>251</v>
      </c>
      <c r="E17" s="35" t="s">
        <v>249</v>
      </c>
      <c r="F17" s="19"/>
      <c r="G17" s="15">
        <v>2398.11</v>
      </c>
      <c r="H17" s="24">
        <f t="shared" si="0"/>
        <v>0</v>
      </c>
    </row>
    <row r="18" spans="1:8" x14ac:dyDescent="0.25">
      <c r="A18" s="20" t="s">
        <v>247</v>
      </c>
      <c r="B18" s="19">
        <v>106</v>
      </c>
      <c r="C18" s="19" t="s">
        <v>57</v>
      </c>
      <c r="D18" s="20" t="s">
        <v>252</v>
      </c>
      <c r="E18" s="35" t="s">
        <v>249</v>
      </c>
      <c r="F18" s="19"/>
      <c r="G18" s="15">
        <v>3457.74</v>
      </c>
      <c r="H18" s="24">
        <f t="shared" si="0"/>
        <v>0</v>
      </c>
    </row>
    <row r="19" spans="1:8" x14ac:dyDescent="0.25">
      <c r="A19" s="20" t="s">
        <v>247</v>
      </c>
      <c r="B19" s="19">
        <v>106</v>
      </c>
      <c r="C19" s="19" t="s">
        <v>95</v>
      </c>
      <c r="D19" s="20" t="s">
        <v>253</v>
      </c>
      <c r="E19" s="35" t="s">
        <v>249</v>
      </c>
      <c r="F19" s="19"/>
      <c r="G19" s="15">
        <v>4015.44</v>
      </c>
      <c r="H19" s="24">
        <f t="shared" si="0"/>
        <v>0</v>
      </c>
    </row>
    <row r="20" spans="1:8" x14ac:dyDescent="0.25">
      <c r="A20" s="20" t="s">
        <v>247</v>
      </c>
      <c r="B20" s="19">
        <v>106</v>
      </c>
      <c r="C20" s="19" t="s">
        <v>96</v>
      </c>
      <c r="D20" s="20" t="s">
        <v>254</v>
      </c>
      <c r="E20" s="35" t="s">
        <v>255</v>
      </c>
      <c r="F20" s="19"/>
      <c r="G20" s="15">
        <v>5138.67</v>
      </c>
      <c r="H20" s="24">
        <f t="shared" si="0"/>
        <v>0</v>
      </c>
    </row>
    <row r="21" spans="1:8" x14ac:dyDescent="0.25">
      <c r="A21" s="26" t="s">
        <v>236</v>
      </c>
      <c r="B21" s="27">
        <v>666</v>
      </c>
      <c r="C21" s="27" t="s">
        <v>21</v>
      </c>
      <c r="D21" s="26" t="s">
        <v>237</v>
      </c>
      <c r="E21" s="26" t="s">
        <v>6</v>
      </c>
      <c r="F21" s="26"/>
      <c r="G21" s="18">
        <v>246.16</v>
      </c>
      <c r="H21" s="29">
        <f t="shared" si="0"/>
        <v>0</v>
      </c>
    </row>
    <row r="22" spans="1:8" ht="15.6" customHeight="1" x14ac:dyDescent="0.25">
      <c r="A22" s="20" t="s">
        <v>10</v>
      </c>
      <c r="B22" s="25">
        <v>410</v>
      </c>
      <c r="C22" s="25" t="s">
        <v>21</v>
      </c>
      <c r="D22" s="20" t="s">
        <v>11</v>
      </c>
      <c r="E22" s="20" t="s">
        <v>12</v>
      </c>
      <c r="F22" s="20"/>
      <c r="G22" s="15">
        <v>49.67</v>
      </c>
      <c r="H22" s="24">
        <f t="shared" si="0"/>
        <v>0</v>
      </c>
    </row>
    <row r="23" spans="1:8" ht="16.149999999999999" customHeight="1" x14ac:dyDescent="0.25">
      <c r="A23" s="20" t="s">
        <v>10</v>
      </c>
      <c r="B23" s="25">
        <v>410</v>
      </c>
      <c r="C23" s="25" t="s">
        <v>22</v>
      </c>
      <c r="D23" s="20" t="s">
        <v>13</v>
      </c>
      <c r="E23" s="36" t="s">
        <v>245</v>
      </c>
      <c r="F23" s="20"/>
      <c r="G23" s="15">
        <v>52.76</v>
      </c>
      <c r="H23" s="24">
        <f t="shared" si="0"/>
        <v>0</v>
      </c>
    </row>
    <row r="24" spans="1:8" x14ac:dyDescent="0.25">
      <c r="A24" s="20" t="s">
        <v>10</v>
      </c>
      <c r="B24" s="25">
        <v>410</v>
      </c>
      <c r="C24" s="25" t="s">
        <v>38</v>
      </c>
      <c r="D24" s="20" t="s">
        <v>40</v>
      </c>
      <c r="E24" s="20" t="s">
        <v>32</v>
      </c>
      <c r="F24" s="20"/>
      <c r="G24" s="47">
        <v>5.87</v>
      </c>
      <c r="H24" s="24">
        <f t="shared" si="0"/>
        <v>0</v>
      </c>
    </row>
    <row r="25" spans="1:8" x14ac:dyDescent="0.25">
      <c r="A25" s="26" t="s">
        <v>14</v>
      </c>
      <c r="B25" s="27">
        <v>412</v>
      </c>
      <c r="C25" s="27" t="s">
        <v>21</v>
      </c>
      <c r="D25" s="26" t="s">
        <v>41</v>
      </c>
      <c r="E25" s="26" t="s">
        <v>31</v>
      </c>
      <c r="F25" s="26"/>
      <c r="G25" s="18">
        <v>4.4999999999999998E-2</v>
      </c>
      <c r="H25" s="29">
        <f t="shared" si="0"/>
        <v>0</v>
      </c>
    </row>
    <row r="26" spans="1:8" x14ac:dyDescent="0.25">
      <c r="A26" s="26" t="s">
        <v>14</v>
      </c>
      <c r="B26" s="27">
        <v>412</v>
      </c>
      <c r="C26" s="27" t="s">
        <v>22</v>
      </c>
      <c r="D26" s="26" t="s">
        <v>42</v>
      </c>
      <c r="E26" s="26" t="s">
        <v>6</v>
      </c>
      <c r="F26" s="26"/>
      <c r="G26" s="18">
        <v>1310.27</v>
      </c>
      <c r="H26" s="29">
        <f t="shared" si="0"/>
        <v>0</v>
      </c>
    </row>
    <row r="27" spans="1:8" x14ac:dyDescent="0.25">
      <c r="A27" s="20" t="s">
        <v>98</v>
      </c>
      <c r="B27" s="25">
        <v>561</v>
      </c>
      <c r="C27" s="25" t="s">
        <v>96</v>
      </c>
      <c r="D27" s="20" t="s">
        <v>100</v>
      </c>
      <c r="E27" s="20" t="s">
        <v>31</v>
      </c>
      <c r="F27" s="20"/>
      <c r="G27" s="15">
        <v>1.1399999999999999</v>
      </c>
      <c r="H27" s="24">
        <f t="shared" si="0"/>
        <v>0</v>
      </c>
    </row>
    <row r="28" spans="1:8" x14ac:dyDescent="0.25">
      <c r="A28" s="26" t="s">
        <v>15</v>
      </c>
      <c r="B28" s="27">
        <v>468</v>
      </c>
      <c r="C28" s="27" t="s">
        <v>21</v>
      </c>
      <c r="D28" s="26" t="s">
        <v>43</v>
      </c>
      <c r="E28" s="26" t="s">
        <v>31</v>
      </c>
      <c r="F28" s="26"/>
      <c r="G28" s="18">
        <v>4.63</v>
      </c>
      <c r="H28" s="29">
        <f t="shared" si="0"/>
        <v>0</v>
      </c>
    </row>
    <row r="29" spans="1:8" x14ac:dyDescent="0.25">
      <c r="A29" s="20" t="s">
        <v>35</v>
      </c>
      <c r="B29" s="25">
        <v>484</v>
      </c>
      <c r="C29" s="25" t="s">
        <v>21</v>
      </c>
      <c r="D29" s="20" t="s">
        <v>44</v>
      </c>
      <c r="E29" s="20" t="s">
        <v>6</v>
      </c>
      <c r="F29" s="20"/>
      <c r="G29" s="15">
        <v>363.93</v>
      </c>
      <c r="H29" s="24">
        <f t="shared" si="0"/>
        <v>0</v>
      </c>
    </row>
    <row r="30" spans="1:8" x14ac:dyDescent="0.25">
      <c r="A30" s="20" t="s">
        <v>35</v>
      </c>
      <c r="B30" s="25">
        <v>484</v>
      </c>
      <c r="C30" s="25" t="s">
        <v>22</v>
      </c>
      <c r="D30" s="20" t="s">
        <v>46</v>
      </c>
      <c r="E30" s="20" t="s">
        <v>31</v>
      </c>
      <c r="F30" s="20"/>
      <c r="G30" s="15">
        <v>0.16</v>
      </c>
      <c r="H30" s="24">
        <f t="shared" si="0"/>
        <v>0</v>
      </c>
    </row>
    <row r="31" spans="1:8" x14ac:dyDescent="0.25">
      <c r="A31" s="26" t="s">
        <v>18</v>
      </c>
      <c r="B31" s="27">
        <v>391</v>
      </c>
      <c r="C31" s="27" t="s">
        <v>21</v>
      </c>
      <c r="D31" s="26" t="s">
        <v>50</v>
      </c>
      <c r="E31" s="26" t="s">
        <v>6</v>
      </c>
      <c r="F31" s="26"/>
      <c r="G31" s="49">
        <v>910.34</v>
      </c>
      <c r="H31" s="29">
        <f t="shared" si="0"/>
        <v>0</v>
      </c>
    </row>
    <row r="32" spans="1:8" x14ac:dyDescent="0.25">
      <c r="A32" s="20" t="s">
        <v>221</v>
      </c>
      <c r="B32" s="25">
        <v>654</v>
      </c>
      <c r="C32" s="25" t="s">
        <v>21</v>
      </c>
      <c r="D32" s="20" t="s">
        <v>222</v>
      </c>
      <c r="E32" s="20" t="s">
        <v>4</v>
      </c>
      <c r="F32" s="20"/>
      <c r="G32" s="15">
        <v>2.98</v>
      </c>
      <c r="H32" s="24">
        <f t="shared" si="0"/>
        <v>0</v>
      </c>
    </row>
    <row r="33" spans="1:8" x14ac:dyDescent="0.25">
      <c r="A33" s="26" t="s">
        <v>25</v>
      </c>
      <c r="B33" s="27">
        <v>578</v>
      </c>
      <c r="C33" s="27" t="s">
        <v>21</v>
      </c>
      <c r="D33" s="26" t="s">
        <v>53</v>
      </c>
      <c r="E33" s="26" t="s">
        <v>31</v>
      </c>
      <c r="F33" s="26"/>
      <c r="G33" s="18">
        <v>6.89</v>
      </c>
      <c r="H33" s="29">
        <f t="shared" si="0"/>
        <v>0</v>
      </c>
    </row>
    <row r="34" spans="1:8" x14ac:dyDescent="0.25">
      <c r="A34" s="20" t="s">
        <v>28</v>
      </c>
      <c r="B34" s="25">
        <v>612</v>
      </c>
      <c r="C34" s="25" t="s">
        <v>21</v>
      </c>
      <c r="D34" s="20" t="s">
        <v>61</v>
      </c>
      <c r="E34" s="20" t="s">
        <v>6</v>
      </c>
      <c r="F34" s="20"/>
      <c r="G34" s="47">
        <v>385.62</v>
      </c>
      <c r="H34" s="24">
        <f t="shared" si="0"/>
        <v>0</v>
      </c>
    </row>
    <row r="35" spans="1:8" x14ac:dyDescent="0.25">
      <c r="A35" s="26" t="s">
        <v>62</v>
      </c>
      <c r="B35" s="27">
        <v>490</v>
      </c>
      <c r="C35" s="27" t="s">
        <v>21</v>
      </c>
      <c r="D35" s="26" t="s">
        <v>63</v>
      </c>
      <c r="E35" s="26" t="s">
        <v>6</v>
      </c>
      <c r="F35" s="26"/>
      <c r="G35" s="18">
        <v>66.540000000000006</v>
      </c>
      <c r="H35" s="29">
        <f t="shared" si="0"/>
        <v>0</v>
      </c>
    </row>
    <row r="36" spans="1:8" x14ac:dyDescent="0.25">
      <c r="A36" s="20" t="s">
        <v>29</v>
      </c>
      <c r="B36" s="25">
        <v>620</v>
      </c>
      <c r="C36" s="25" t="s">
        <v>21</v>
      </c>
      <c r="D36" s="20" t="s">
        <v>64</v>
      </c>
      <c r="E36" s="20" t="s">
        <v>4</v>
      </c>
      <c r="F36" s="20"/>
      <c r="G36" s="15">
        <v>7.92</v>
      </c>
      <c r="H36" s="24">
        <f t="shared" si="0"/>
        <v>0</v>
      </c>
    </row>
    <row r="37" spans="1:8" x14ac:dyDescent="0.25">
      <c r="A37" s="20" t="s">
        <v>29</v>
      </c>
      <c r="B37" s="25">
        <v>620</v>
      </c>
      <c r="C37" s="25" t="s">
        <v>22</v>
      </c>
      <c r="D37" s="20" t="s">
        <v>65</v>
      </c>
      <c r="E37" s="20" t="s">
        <v>4</v>
      </c>
      <c r="F37" s="20"/>
      <c r="G37" s="15">
        <v>12.98</v>
      </c>
      <c r="H37" s="24">
        <f t="shared" si="0"/>
        <v>0</v>
      </c>
    </row>
    <row r="38" spans="1:8" x14ac:dyDescent="0.25">
      <c r="A38" s="20" t="s">
        <v>29</v>
      </c>
      <c r="B38" s="25">
        <v>620</v>
      </c>
      <c r="C38" s="25" t="s">
        <v>38</v>
      </c>
      <c r="D38" s="20" t="s">
        <v>66</v>
      </c>
      <c r="E38" s="20" t="s">
        <v>4</v>
      </c>
      <c r="F38" s="20"/>
      <c r="G38" s="15">
        <v>13.64</v>
      </c>
      <c r="H38" s="24">
        <f t="shared" si="0"/>
        <v>0</v>
      </c>
    </row>
    <row r="39" spans="1:8" ht="15.75" thickBot="1" x14ac:dyDescent="0.3">
      <c r="A39" s="26" t="s">
        <v>30</v>
      </c>
      <c r="B39" s="27">
        <v>638</v>
      </c>
      <c r="C39" s="27" t="s">
        <v>21</v>
      </c>
      <c r="D39" s="26" t="s">
        <v>126</v>
      </c>
      <c r="E39" s="26" t="s">
        <v>32</v>
      </c>
      <c r="F39" s="26"/>
      <c r="G39" s="37">
        <v>2.4300000000000002</v>
      </c>
      <c r="H39" s="29">
        <f t="shared" si="0"/>
        <v>0</v>
      </c>
    </row>
    <row r="40" spans="1:8" x14ac:dyDescent="0.25">
      <c r="H40" s="9"/>
    </row>
    <row r="41" spans="1:8" x14ac:dyDescent="0.25">
      <c r="F41" s="105" t="s">
        <v>39</v>
      </c>
      <c r="G41" s="106"/>
      <c r="H41" s="70">
        <f>IF(SUM(H7:H39)&gt;20000,20000,SUM(H7:H39))</f>
        <v>0</v>
      </c>
    </row>
  </sheetData>
  <sortState xmlns:xlrd2="http://schemas.microsoft.com/office/spreadsheetml/2017/richdata2" ref="A29:H30">
    <sortCondition ref="A29:A30"/>
    <sortCondition ref="C29:C30"/>
  </sortState>
  <mergeCells count="2">
    <mergeCell ref="I2:I4"/>
    <mergeCell ref="F41:G41"/>
  </mergeCells>
  <pageMargins left="0.7" right="0.7" top="0.75" bottom="0.75" header="0.3" footer="0.3"/>
  <pageSetup scale="4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B16C9-D07C-4B4E-9326-0D4365DD4D29}">
  <sheetPr>
    <tabColor theme="0" tint="-4.9989318521683403E-2"/>
  </sheetPr>
  <dimension ref="A1:J27"/>
  <sheetViews>
    <sheetView workbookViewId="0">
      <selection activeCell="K16" sqref="K16"/>
    </sheetView>
  </sheetViews>
  <sheetFormatPr defaultRowHeight="15" x14ac:dyDescent="0.25"/>
  <cols>
    <col min="1" max="1" width="24.28515625" customWidth="1"/>
    <col min="2" max="2" width="10.5703125" customWidth="1"/>
    <col min="3" max="3" width="8.28515625" customWidth="1"/>
    <col min="4" max="4" width="56.42578125" customWidth="1"/>
    <col min="5" max="5" width="11.5703125" customWidth="1"/>
    <col min="6" max="6" width="11" customWidth="1"/>
    <col min="7" max="7" width="13.140625" customWidth="1"/>
    <col min="8" max="8" width="11.7109375" customWidth="1"/>
    <col min="9" max="9" width="10.28515625" customWidth="1"/>
    <col min="10" max="10" width="12.85546875" customWidth="1"/>
    <col min="11" max="11" width="11.28515625" customWidth="1"/>
    <col min="12" max="12" width="13.5703125" customWidth="1"/>
  </cols>
  <sheetData>
    <row r="1" spans="1:10" ht="36" x14ac:dyDescent="0.25">
      <c r="A1" s="115" t="s">
        <v>276</v>
      </c>
      <c r="B1" s="116"/>
      <c r="C1" s="116"/>
      <c r="D1" s="116"/>
      <c r="E1" s="116"/>
      <c r="F1" s="116"/>
      <c r="G1" s="116"/>
      <c r="H1" s="116"/>
      <c r="I1" s="116"/>
      <c r="J1" s="116"/>
    </row>
    <row r="2" spans="1:10" ht="36" x14ac:dyDescent="0.55000000000000004">
      <c r="A2" s="72"/>
      <c r="B2" s="72"/>
      <c r="D2" s="73"/>
    </row>
    <row r="3" spans="1:10" ht="18.75" x14ac:dyDescent="0.3">
      <c r="A3" s="74" t="s">
        <v>277</v>
      </c>
      <c r="B3" s="114"/>
      <c r="C3" s="114"/>
      <c r="D3" s="117"/>
      <c r="E3" s="113" t="s">
        <v>278</v>
      </c>
      <c r="F3" s="113"/>
      <c r="G3" s="118"/>
      <c r="H3" s="114"/>
      <c r="I3" s="114"/>
      <c r="J3" s="114"/>
    </row>
    <row r="4" spans="1:10" ht="18.75" x14ac:dyDescent="0.3">
      <c r="A4" s="74" t="s">
        <v>279</v>
      </c>
      <c r="B4" s="114"/>
      <c r="C4" s="114"/>
      <c r="D4" s="117"/>
      <c r="E4" s="113" t="s">
        <v>280</v>
      </c>
      <c r="F4" s="113"/>
      <c r="G4" s="113"/>
      <c r="H4" s="114"/>
      <c r="I4" s="114"/>
      <c r="J4" s="114"/>
    </row>
    <row r="5" spans="1:10" ht="18.75" x14ac:dyDescent="0.3">
      <c r="A5" s="113" t="s">
        <v>281</v>
      </c>
      <c r="B5" s="113"/>
      <c r="C5" s="113"/>
      <c r="D5" s="76"/>
      <c r="E5" s="113" t="s">
        <v>282</v>
      </c>
      <c r="F5" s="113"/>
      <c r="G5" s="113"/>
      <c r="H5" s="114"/>
      <c r="I5" s="114"/>
      <c r="J5" s="114"/>
    </row>
    <row r="6" spans="1:10" ht="18.75" x14ac:dyDescent="0.3">
      <c r="A6" s="7"/>
      <c r="E6" s="113" t="s">
        <v>283</v>
      </c>
      <c r="F6" s="113"/>
      <c r="G6" s="77"/>
      <c r="H6" s="114"/>
      <c r="I6" s="114"/>
      <c r="J6" s="114"/>
    </row>
    <row r="7" spans="1:10" ht="18.75" x14ac:dyDescent="0.3">
      <c r="A7" s="7"/>
      <c r="E7" s="113" t="s">
        <v>284</v>
      </c>
      <c r="F7" s="113"/>
      <c r="G7" s="78"/>
      <c r="H7" s="114"/>
      <c r="I7" s="114"/>
      <c r="J7" s="114"/>
    </row>
    <row r="8" spans="1:10" ht="28.5" x14ac:dyDescent="0.45">
      <c r="A8" s="119" t="s">
        <v>285</v>
      </c>
      <c r="B8" s="120"/>
      <c r="C8" s="121"/>
      <c r="D8" s="122"/>
      <c r="G8" s="79"/>
    </row>
    <row r="9" spans="1:10" ht="19.5" thickBot="1" x14ac:dyDescent="0.35">
      <c r="A9" s="7"/>
      <c r="B9" s="80"/>
    </row>
    <row r="10" spans="1:10" ht="45.75" thickBot="1" x14ac:dyDescent="0.3">
      <c r="A10" s="81" t="s">
        <v>0</v>
      </c>
      <c r="B10" s="82" t="s">
        <v>1</v>
      </c>
      <c r="C10" s="82" t="s">
        <v>20</v>
      </c>
      <c r="D10" s="81" t="s">
        <v>19</v>
      </c>
      <c r="E10" s="82" t="s">
        <v>2</v>
      </c>
      <c r="F10" s="82" t="s">
        <v>3</v>
      </c>
      <c r="G10" s="82" t="s">
        <v>45</v>
      </c>
      <c r="H10" s="82" t="s">
        <v>23</v>
      </c>
      <c r="I10" s="83"/>
      <c r="J10" s="84"/>
    </row>
    <row r="11" spans="1:10" x14ac:dyDescent="0.25">
      <c r="A11" s="39"/>
      <c r="B11" s="85"/>
      <c r="C11" s="85"/>
      <c r="D11" s="39"/>
      <c r="E11" s="85"/>
      <c r="F11" s="85"/>
      <c r="G11" s="86"/>
      <c r="H11" s="87"/>
      <c r="I11" s="88"/>
      <c r="J11" s="10"/>
    </row>
    <row r="12" spans="1:10" x14ac:dyDescent="0.25">
      <c r="A12" s="28"/>
      <c r="B12" s="27"/>
      <c r="C12" s="27"/>
      <c r="D12" s="28"/>
      <c r="E12" s="27"/>
      <c r="F12" s="27"/>
      <c r="G12" s="89"/>
      <c r="H12" s="90"/>
      <c r="I12" s="88"/>
      <c r="J12" s="10"/>
    </row>
    <row r="13" spans="1:10" x14ac:dyDescent="0.25">
      <c r="A13" s="28"/>
      <c r="B13" s="27"/>
      <c r="C13" s="27"/>
      <c r="D13" s="28"/>
      <c r="E13" s="27"/>
      <c r="F13" s="27"/>
      <c r="G13" s="89"/>
      <c r="H13" s="91"/>
      <c r="I13" s="92"/>
      <c r="J13" s="10"/>
    </row>
    <row r="14" spans="1:10" x14ac:dyDescent="0.25">
      <c r="A14" s="28"/>
      <c r="B14" s="27"/>
      <c r="C14" s="27"/>
      <c r="D14" s="28"/>
      <c r="E14" s="27"/>
      <c r="F14" s="27"/>
      <c r="G14" s="89"/>
      <c r="H14" s="91"/>
      <c r="I14" s="92"/>
      <c r="J14" s="10"/>
    </row>
    <row r="15" spans="1:10" x14ac:dyDescent="0.25">
      <c r="A15" s="28"/>
      <c r="B15" s="27"/>
      <c r="C15" s="27"/>
      <c r="D15" s="28"/>
      <c r="E15" s="27"/>
      <c r="F15" s="27"/>
      <c r="G15" s="89"/>
      <c r="H15" s="91"/>
      <c r="I15" s="92"/>
      <c r="J15" s="10"/>
    </row>
    <row r="16" spans="1:10" x14ac:dyDescent="0.25">
      <c r="A16" s="28"/>
      <c r="B16" s="27"/>
      <c r="C16" s="27"/>
      <c r="D16" s="28"/>
      <c r="E16" s="27"/>
      <c r="F16" s="27"/>
      <c r="G16" s="89"/>
      <c r="H16" s="91"/>
      <c r="I16" s="92"/>
      <c r="J16" s="10"/>
    </row>
    <row r="17" spans="1:10" x14ac:dyDescent="0.25">
      <c r="A17" s="28"/>
      <c r="B17" s="27"/>
      <c r="C17" s="27"/>
      <c r="D17" s="28"/>
      <c r="E17" s="27"/>
      <c r="F17" s="27"/>
      <c r="G17" s="89"/>
      <c r="H17" s="91"/>
      <c r="I17" s="92"/>
      <c r="J17" s="10"/>
    </row>
    <row r="18" spans="1:10" x14ac:dyDescent="0.25">
      <c r="A18" s="28"/>
      <c r="B18" s="27"/>
      <c r="C18" s="27"/>
      <c r="D18" s="28"/>
      <c r="E18" s="27"/>
      <c r="F18" s="27"/>
      <c r="G18" s="89"/>
      <c r="H18" s="91"/>
      <c r="I18" s="92"/>
      <c r="J18" s="10"/>
    </row>
    <row r="19" spans="1:10" x14ac:dyDescent="0.25">
      <c r="A19" s="28"/>
      <c r="B19" s="27"/>
      <c r="C19" s="27"/>
      <c r="D19" s="28"/>
      <c r="E19" s="27"/>
      <c r="F19" s="27"/>
      <c r="G19" s="27"/>
      <c r="H19" s="93"/>
      <c r="I19" s="94"/>
      <c r="J19" s="10"/>
    </row>
    <row r="20" spans="1:10" x14ac:dyDescent="0.25">
      <c r="A20" s="28"/>
      <c r="B20" s="27"/>
      <c r="C20" s="27"/>
      <c r="D20" s="28"/>
      <c r="E20" s="27"/>
      <c r="F20" s="27"/>
      <c r="G20" s="27"/>
      <c r="H20" s="93"/>
      <c r="I20" s="94"/>
      <c r="J20" s="10"/>
    </row>
    <row r="21" spans="1:10" x14ac:dyDescent="0.25">
      <c r="A21" s="28"/>
      <c r="B21" s="27"/>
      <c r="C21" s="27"/>
      <c r="D21" s="28"/>
      <c r="E21" s="27"/>
      <c r="F21" s="27"/>
      <c r="G21" s="27"/>
      <c r="H21" s="93"/>
      <c r="I21" s="94"/>
      <c r="J21" s="10"/>
    </row>
    <row r="22" spans="1:10" x14ac:dyDescent="0.25">
      <c r="H22" s="95"/>
      <c r="J22" s="10"/>
    </row>
    <row r="23" spans="1:10" ht="15.75" x14ac:dyDescent="0.25">
      <c r="A23" s="96"/>
      <c r="B23" s="123"/>
      <c r="C23" s="123"/>
      <c r="D23" s="123"/>
      <c r="E23" s="123"/>
      <c r="G23" s="97"/>
      <c r="H23" s="98">
        <f>SUM(H11:H21)</f>
        <v>0</v>
      </c>
      <c r="I23" s="124" t="s">
        <v>286</v>
      </c>
      <c r="J23" s="125"/>
    </row>
    <row r="24" spans="1:10" x14ac:dyDescent="0.25">
      <c r="A24" t="s">
        <v>287</v>
      </c>
      <c r="E24" s="3" t="s">
        <v>288</v>
      </c>
    </row>
    <row r="27" spans="1:10" x14ac:dyDescent="0.25">
      <c r="I27" s="126" t="s">
        <v>289</v>
      </c>
      <c r="J27" s="126"/>
    </row>
  </sheetData>
  <mergeCells count="19">
    <mergeCell ref="A8:B8"/>
    <mergeCell ref="C8:D8"/>
    <mergeCell ref="B23:E23"/>
    <mergeCell ref="I23:J23"/>
    <mergeCell ref="I27:J27"/>
    <mergeCell ref="E7:F7"/>
    <mergeCell ref="H7:J7"/>
    <mergeCell ref="A1:J1"/>
    <mergeCell ref="B3:D3"/>
    <mergeCell ref="E3:G3"/>
    <mergeCell ref="H3:J3"/>
    <mergeCell ref="B4:D4"/>
    <mergeCell ref="E4:G4"/>
    <mergeCell ref="H4:J4"/>
    <mergeCell ref="A5:C5"/>
    <mergeCell ref="E5:G5"/>
    <mergeCell ref="H5:J5"/>
    <mergeCell ref="E6:F6"/>
    <mergeCell ref="H6:J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F6670F4A64B548A75773CCEC2E9FAA" ma:contentTypeVersion="3" ma:contentTypeDescription="Create a new document." ma:contentTypeScope="" ma:versionID="9ae38064d22cc8f54bf649b11dc01b8f">
  <xsd:schema xmlns:xsd="http://www.w3.org/2001/XMLSchema" xmlns:xs="http://www.w3.org/2001/XMLSchema" xmlns:p="http://schemas.microsoft.com/office/2006/metadata/properties" xmlns:ns2="798c8bb2-0256-46e8-80b3-5db95a6b9f05" xmlns:ns3="e309d946-9fb8-48a3-ae4d-f86d881f4691" targetNamespace="http://schemas.microsoft.com/office/2006/metadata/properties" ma:root="true" ma:fieldsID="c9737b01dd9726544ea0fc7e52b96aeb" ns2:_="" ns3:_="">
    <xsd:import namespace="798c8bb2-0256-46e8-80b3-5db95a6b9f05"/>
    <xsd:import namespace="e309d946-9fb8-48a3-ae4d-f86d881f4691"/>
    <xsd:element name="properties">
      <xsd:complexType>
        <xsd:sequence>
          <xsd:element name="documentManagement">
            <xsd:complexType>
              <xsd:all>
                <xsd:element ref="ns2:Kind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8c8bb2-0256-46e8-80b3-5db95a6b9f05" elementFormDefault="qualified">
    <xsd:import namespace="http://schemas.microsoft.com/office/2006/documentManagement/types"/>
    <xsd:import namespace="http://schemas.microsoft.com/office/infopath/2007/PartnerControls"/>
    <xsd:element name="Kind_x0020_of_x0020_Document" ma:index="8" nillable="true" ma:displayName="Document Type" ma:default="Forms" ma:format="Dropdown" ma:internalName="Kind_x0020_of_x0020_Document">
      <xsd:simpleType>
        <xsd:restriction base="dms:Choice">
          <xsd:enumeration value="Manual"/>
          <xsd:enumeration value="Tutorials"/>
          <xsd:enumeration value="Forms"/>
        </xsd:restriction>
      </xsd:simpleType>
    </xsd:element>
  </xsd:schema>
  <xsd:schema xmlns:xsd="http://www.w3.org/2001/XMLSchema" xmlns:xs="http://www.w3.org/2001/XMLSchema" xmlns:dms="http://schemas.microsoft.com/office/2006/documentManagement/types" xmlns:pc="http://schemas.microsoft.com/office/infopath/2007/PartnerControls" targetNamespace="e309d946-9fb8-48a3-ae4d-f86d881f4691"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Kind_x0020_of_x0020_Document xmlns="798c8bb2-0256-46e8-80b3-5db95a6b9f05">Forms</Kind_x0020_of_x0020_Document>
  </documentManagement>
</p:properties>
</file>

<file path=customXml/itemProps1.xml><?xml version="1.0" encoding="utf-8"?>
<ds:datastoreItem xmlns:ds="http://schemas.openxmlformats.org/officeDocument/2006/customXml" ds:itemID="{F80DD6B2-090F-4EE7-8C9E-45DDAB979D97}"/>
</file>

<file path=customXml/itemProps2.xml><?xml version="1.0" encoding="utf-8"?>
<ds:datastoreItem xmlns:ds="http://schemas.openxmlformats.org/officeDocument/2006/customXml" ds:itemID="{138BA606-2DD7-4CEB-A134-6DB8A3F15F90}"/>
</file>

<file path=customXml/itemProps3.xml><?xml version="1.0" encoding="utf-8"?>
<ds:datastoreItem xmlns:ds="http://schemas.openxmlformats.org/officeDocument/2006/customXml" ds:itemID="{67274057-E1DA-470C-A790-ED419E2B1B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Livestock- AFO BMP's</vt:lpstr>
      <vt:lpstr>Livestock- Pastureland</vt:lpstr>
      <vt:lpstr>Cropland BMP's</vt:lpstr>
      <vt:lpstr>Forestland BMP's</vt:lpstr>
      <vt:lpstr>Summary Page - Optional</vt:lpstr>
      <vt:lpstr>Croplandcostsharerequested</vt:lpstr>
      <vt:lpstr>ForestlandBMP</vt:lpstr>
      <vt:lpstr>LivestockAFO</vt:lpstr>
    </vt:vector>
  </TitlesOfParts>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Givens, Craig - NRCS, Russellville, KY</dc:creator>
  <cp:lastModifiedBy>Nelson, Jay (EEC)</cp:lastModifiedBy>
  <cp:lastPrinted>2017-05-31T15:23:47Z</cp:lastPrinted>
  <dcterms:created xsi:type="dcterms:W3CDTF">2017-01-24T17:29:08Z</dcterms:created>
  <dcterms:modified xsi:type="dcterms:W3CDTF">2024-10-16T14:56:47Z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0x0101001DF6670F4A64B548A75773CCEC2E9FAA</vt:lpwstr>
  </property>
</Properties>
</file>